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процедур'!$A$37:$AL$402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87" i="5" l="1"/>
  <c r="AS388" i="5"/>
  <c r="AS389" i="5"/>
  <c r="AS390" i="5"/>
  <c r="AS391" i="5"/>
  <c r="AS392" i="5"/>
  <c r="AS393" i="5"/>
  <c r="AS394" i="5"/>
  <c r="AS395" i="5"/>
  <c r="AS396" i="5"/>
  <c r="AS398" i="5"/>
  <c r="AS399" i="5"/>
  <c r="AS400" i="5"/>
  <c r="AS401" i="5"/>
  <c r="AR387" i="5"/>
  <c r="AR388" i="5"/>
  <c r="AR389" i="5"/>
  <c r="AR390" i="5"/>
  <c r="AR391" i="5"/>
  <c r="AR393" i="5"/>
  <c r="AR394" i="5"/>
  <c r="AR395" i="5"/>
  <c r="AR396" i="5"/>
  <c r="AR398" i="5"/>
  <c r="AR399" i="5"/>
  <c r="AR400" i="5"/>
  <c r="AR401" i="5"/>
  <c r="AQ388" i="5"/>
  <c r="AQ389" i="5"/>
  <c r="AQ390" i="5"/>
  <c r="AQ391" i="5"/>
  <c r="AQ392" i="5"/>
  <c r="AQ393" i="5"/>
  <c r="AQ394" i="5"/>
  <c r="AQ395" i="5"/>
  <c r="AQ396" i="5"/>
  <c r="AQ397" i="5"/>
  <c r="AS397" i="5" s="1"/>
  <c r="AQ398" i="5"/>
  <c r="AQ399" i="5"/>
  <c r="AQ400" i="5"/>
  <c r="AQ401" i="5"/>
  <c r="AQ387" i="5"/>
  <c r="AQ386" i="5" l="1"/>
  <c r="AQ367" i="5"/>
  <c r="AQ368" i="5"/>
  <c r="AQ369" i="5"/>
  <c r="AQ370" i="5"/>
  <c r="AQ371" i="5"/>
  <c r="AQ372" i="5"/>
  <c r="AQ373" i="5"/>
  <c r="AQ374" i="5"/>
  <c r="AQ375" i="5"/>
  <c r="AQ376" i="5"/>
  <c r="AQ377" i="5"/>
  <c r="AQ378" i="5"/>
  <c r="AQ379" i="5"/>
  <c r="AQ380" i="5"/>
  <c r="AQ381" i="5"/>
  <c r="AQ366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328" i="5"/>
  <c r="AQ329" i="5"/>
  <c r="AQ330" i="5"/>
  <c r="AQ331" i="5"/>
  <c r="AQ332" i="5"/>
  <c r="AQ333" i="5"/>
  <c r="AQ334" i="5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57" i="5"/>
  <c r="AQ358" i="5"/>
  <c r="AQ359" i="5"/>
  <c r="AQ360" i="5"/>
  <c r="AQ361" i="5"/>
  <c r="AQ314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259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10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173" i="5"/>
  <c r="AS298" i="5" l="1"/>
  <c r="AS299" i="5"/>
  <c r="AS300" i="5"/>
  <c r="AQ103" i="5" l="1"/>
  <c r="AQ104" i="5"/>
  <c r="AQ105" i="5"/>
  <c r="AQ106" i="5"/>
  <c r="AQ107" i="5"/>
  <c r="AQ108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02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36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97" i="5"/>
  <c r="AQ71" i="5"/>
  <c r="AR386" i="5"/>
  <c r="AR381" i="5"/>
  <c r="AR380" i="5"/>
  <c r="AR379" i="5"/>
  <c r="AR378" i="5"/>
  <c r="AR377" i="5"/>
  <c r="AR376" i="5"/>
  <c r="AR375" i="5"/>
  <c r="AR374" i="5"/>
  <c r="AR373" i="5"/>
  <c r="AR370" i="5"/>
  <c r="AR371" i="5"/>
  <c r="AR369" i="5"/>
  <c r="AR368" i="5"/>
  <c r="AR367" i="5"/>
  <c r="AR366" i="5"/>
  <c r="AR360" i="5"/>
  <c r="AR361" i="5"/>
  <c r="AR359" i="5"/>
  <c r="AR354" i="5"/>
  <c r="AR355" i="5"/>
  <c r="AR356" i="5"/>
  <c r="AR357" i="5"/>
  <c r="AR358" i="5"/>
  <c r="AR353" i="5"/>
  <c r="AR348" i="5"/>
  <c r="AR349" i="5"/>
  <c r="AR350" i="5"/>
  <c r="AR351" i="5"/>
  <c r="AR352" i="5"/>
  <c r="AR347" i="5"/>
  <c r="AR345" i="5"/>
  <c r="AR346" i="5"/>
  <c r="AR344" i="5"/>
  <c r="AR342" i="5"/>
  <c r="AR343" i="5"/>
  <c r="AR341" i="5"/>
  <c r="AR339" i="5"/>
  <c r="AR340" i="5"/>
  <c r="AR338" i="5"/>
  <c r="AR336" i="5"/>
  <c r="AR337" i="5"/>
  <c r="AR335" i="5"/>
  <c r="AR330" i="5"/>
  <c r="AR331" i="5"/>
  <c r="AR332" i="5"/>
  <c r="AR333" i="5"/>
  <c r="AR334" i="5"/>
  <c r="AR329" i="5"/>
  <c r="AR315" i="5"/>
  <c r="AR316" i="5"/>
  <c r="AR317" i="5"/>
  <c r="AR318" i="5"/>
  <c r="AR319" i="5"/>
  <c r="AR320" i="5"/>
  <c r="AR321" i="5"/>
  <c r="AR322" i="5"/>
  <c r="AR323" i="5"/>
  <c r="AR324" i="5"/>
  <c r="AR325" i="5"/>
  <c r="AR326" i="5"/>
  <c r="AR327" i="5"/>
  <c r="AR328" i="5"/>
  <c r="AR314" i="5"/>
  <c r="AR309" i="5"/>
  <c r="AR308" i="5"/>
  <c r="AR307" i="5"/>
  <c r="AR296" i="5"/>
  <c r="AR297" i="5"/>
  <c r="AR301" i="5"/>
  <c r="AR302" i="5"/>
  <c r="AR303" i="5"/>
  <c r="AR304" i="5"/>
  <c r="AR305" i="5"/>
  <c r="AR306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372" i="5" l="1"/>
  <c r="AS373" i="5"/>
  <c r="AS374" i="5"/>
  <c r="AS375" i="5"/>
  <c r="AS376" i="5"/>
  <c r="AS377" i="5"/>
  <c r="AS378" i="5"/>
  <c r="AS379" i="5"/>
  <c r="AS380" i="5"/>
  <c r="AS381" i="5"/>
  <c r="AS333" i="5"/>
  <c r="AS334" i="5"/>
  <c r="AS335" i="5"/>
  <c r="AS336" i="5"/>
  <c r="AS337" i="5"/>
  <c r="AS338" i="5"/>
  <c r="AS339" i="5"/>
  <c r="AS340" i="5"/>
  <c r="AS341" i="5"/>
  <c r="AS342" i="5"/>
  <c r="AS343" i="5"/>
  <c r="AS344" i="5"/>
  <c r="AS345" i="5"/>
  <c r="AS346" i="5"/>
  <c r="AS347" i="5"/>
  <c r="AS348" i="5"/>
  <c r="AS349" i="5"/>
  <c r="AS350" i="5"/>
  <c r="AS351" i="5"/>
  <c r="AS352" i="5"/>
  <c r="AS353" i="5"/>
  <c r="AS354" i="5"/>
  <c r="AS355" i="5"/>
  <c r="AS356" i="5"/>
  <c r="AS357" i="5"/>
  <c r="AS358" i="5"/>
  <c r="AS280" i="5"/>
  <c r="AS281" i="5"/>
  <c r="AS282" i="5"/>
  <c r="AS283" i="5"/>
  <c r="AS284" i="5"/>
  <c r="AS285" i="5"/>
  <c r="AS286" i="5"/>
  <c r="AS287" i="5"/>
  <c r="AS288" i="5"/>
  <c r="AS289" i="5"/>
  <c r="AS290" i="5"/>
  <c r="AS291" i="5"/>
  <c r="AS292" i="5"/>
  <c r="AS293" i="5"/>
  <c r="AS294" i="5"/>
  <c r="AS295" i="5"/>
  <c r="AS296" i="5"/>
  <c r="AS297" i="5"/>
  <c r="AS301" i="5"/>
  <c r="AS302" i="5"/>
  <c r="AS303" i="5"/>
  <c r="AS304" i="5"/>
  <c r="AS305" i="5"/>
  <c r="AS306" i="5"/>
  <c r="AS307" i="5"/>
  <c r="AS240" i="5"/>
  <c r="AS241" i="5"/>
  <c r="AS242" i="5"/>
  <c r="AS243" i="5"/>
  <c r="AS244" i="5"/>
  <c r="AS245" i="5"/>
  <c r="AS246" i="5"/>
  <c r="AS247" i="5"/>
  <c r="AS248" i="5"/>
  <c r="AS249" i="5"/>
  <c r="AS250" i="5"/>
  <c r="AS251" i="5"/>
  <c r="AS252" i="5"/>
  <c r="AS253" i="5"/>
  <c r="AS235" i="5"/>
  <c r="AS236" i="5"/>
  <c r="AS237" i="5"/>
  <c r="AS238" i="5"/>
  <c r="AS194" i="5"/>
  <c r="AS195" i="5"/>
  <c r="AS196" i="5"/>
  <c r="AS197" i="5"/>
  <c r="AS198" i="5"/>
  <c r="AS199" i="5"/>
  <c r="AS200" i="5"/>
  <c r="AS201" i="5"/>
  <c r="AS202" i="5"/>
  <c r="AS203" i="5"/>
  <c r="AS204" i="5"/>
  <c r="AS205" i="5"/>
  <c r="AS140" i="5" l="1"/>
  <c r="AS164" i="5"/>
  <c r="AS165" i="5"/>
  <c r="AS166" i="5"/>
  <c r="AS167" i="5"/>
  <c r="AS168" i="5"/>
  <c r="AS163" i="5"/>
  <c r="AS155" i="5"/>
  <c r="AS156" i="5"/>
  <c r="AS157" i="5"/>
  <c r="AS158" i="5"/>
  <c r="AS159" i="5"/>
  <c r="AS160" i="5"/>
  <c r="AS161" i="5"/>
  <c r="AS162" i="5"/>
  <c r="AS154" i="5"/>
  <c r="AR130" i="5"/>
  <c r="AR131" i="5"/>
  <c r="AR129" i="5"/>
  <c r="AR65" i="5"/>
  <c r="AR66" i="5"/>
  <c r="AR64" i="5"/>
  <c r="AR96" i="5"/>
  <c r="AR97" i="5"/>
  <c r="AR95" i="5"/>
  <c r="AS119" i="5"/>
  <c r="AS120" i="5"/>
  <c r="AS121" i="5"/>
  <c r="AS122" i="5"/>
  <c r="AS123" i="5"/>
  <c r="AS124" i="5"/>
  <c r="AS125" i="5"/>
  <c r="AS126" i="5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S153" i="5"/>
  <c r="AS152" i="5"/>
  <c r="AS151" i="5"/>
  <c r="AS150" i="5"/>
  <c r="AS149" i="5"/>
  <c r="AS148" i="5"/>
  <c r="AS147" i="5"/>
  <c r="AS146" i="5"/>
  <c r="AS145" i="5"/>
  <c r="AS144" i="5"/>
  <c r="AS143" i="5"/>
  <c r="AS142" i="5"/>
  <c r="AS141" i="5"/>
  <c r="AS139" i="5"/>
  <c r="AS138" i="5"/>
  <c r="AS137" i="5"/>
  <c r="AS136" i="5"/>
  <c r="AS94" i="5"/>
  <c r="AS93" i="5"/>
  <c r="AS92" i="5"/>
  <c r="AS91" i="5"/>
  <c r="AS90" i="5"/>
  <c r="AS89" i="5"/>
  <c r="AS88" i="5"/>
  <c r="AS87" i="5"/>
  <c r="AS86" i="5"/>
  <c r="AR85" i="5"/>
  <c r="AR84" i="5"/>
  <c r="AR83" i="5"/>
  <c r="AR82" i="5"/>
  <c r="AR81" i="5"/>
  <c r="AR80" i="5"/>
  <c r="AR79" i="5"/>
  <c r="AR78" i="5"/>
  <c r="AR77" i="5"/>
  <c r="AR76" i="5"/>
  <c r="AR75" i="5"/>
  <c r="AR74" i="5"/>
  <c r="AR73" i="5"/>
  <c r="AR72" i="5"/>
  <c r="AR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S386" i="5"/>
  <c r="AS371" i="5"/>
  <c r="AS370" i="5"/>
  <c r="AS369" i="5"/>
  <c r="AS368" i="5"/>
  <c r="AS367" i="5"/>
  <c r="AS366" i="5"/>
  <c r="AS361" i="5"/>
  <c r="AS360" i="5"/>
  <c r="AS359" i="5"/>
  <c r="AS332" i="5"/>
  <c r="AS331" i="5"/>
  <c r="AS330" i="5"/>
  <c r="AS329" i="5"/>
  <c r="AS328" i="5"/>
  <c r="AS327" i="5"/>
  <c r="AS326" i="5"/>
  <c r="AS325" i="5"/>
  <c r="AS324" i="5"/>
  <c r="AS323" i="5"/>
  <c r="AS322" i="5"/>
  <c r="AS321" i="5"/>
  <c r="AS320" i="5"/>
  <c r="AS319" i="5"/>
  <c r="AS318" i="5"/>
  <c r="AS317" i="5"/>
  <c r="AS316" i="5"/>
  <c r="AS315" i="5"/>
  <c r="AS314" i="5"/>
  <c r="AS309" i="5"/>
  <c r="AS308" i="5"/>
  <c r="AS279" i="5"/>
  <c r="AS278" i="5"/>
  <c r="AS277" i="5"/>
  <c r="AS276" i="5"/>
  <c r="AS275" i="5"/>
  <c r="AS274" i="5"/>
  <c r="AS273" i="5"/>
  <c r="AS272" i="5"/>
  <c r="AS271" i="5"/>
  <c r="AS270" i="5"/>
  <c r="AS269" i="5"/>
  <c r="AS268" i="5"/>
  <c r="AS267" i="5"/>
  <c r="AS266" i="5"/>
  <c r="AS265" i="5"/>
  <c r="AS264" i="5"/>
  <c r="AS263" i="5"/>
  <c r="AS262" i="5"/>
  <c r="AS261" i="5"/>
  <c r="AS260" i="5"/>
  <c r="AS259" i="5"/>
  <c r="AS254" i="5"/>
  <c r="AS239" i="5"/>
  <c r="AS234" i="5"/>
  <c r="AS233" i="5"/>
  <c r="AS232" i="5"/>
  <c r="AS231" i="5"/>
  <c r="AS230" i="5"/>
  <c r="AS229" i="5"/>
  <c r="AS228" i="5"/>
  <c r="AS227" i="5"/>
  <c r="AS226" i="5"/>
  <c r="AS225" i="5"/>
  <c r="AS224" i="5"/>
  <c r="AS223" i="5"/>
  <c r="AS222" i="5"/>
  <c r="AS221" i="5"/>
  <c r="AS220" i="5"/>
  <c r="AS219" i="5"/>
  <c r="AS218" i="5"/>
  <c r="AS217" i="5"/>
  <c r="AS216" i="5"/>
  <c r="AS215" i="5"/>
  <c r="AS214" i="5"/>
  <c r="AS213" i="5"/>
  <c r="AS212" i="5"/>
  <c r="AS211" i="5"/>
  <c r="AS210" i="5"/>
  <c r="AS193" i="5"/>
  <c r="AS192" i="5"/>
  <c r="AS191" i="5"/>
  <c r="AS190" i="5"/>
  <c r="AS189" i="5"/>
  <c r="AS188" i="5"/>
  <c r="AS187" i="5"/>
  <c r="AS186" i="5"/>
  <c r="AS185" i="5"/>
  <c r="AS184" i="5"/>
  <c r="AS183" i="5"/>
  <c r="AS182" i="5"/>
  <c r="AS181" i="5"/>
  <c r="AS180" i="5"/>
  <c r="AS179" i="5"/>
  <c r="AS178" i="5"/>
  <c r="AS177" i="5"/>
  <c r="AS176" i="5"/>
  <c r="AS175" i="5"/>
  <c r="AS174" i="5"/>
  <c r="AS173" i="5"/>
  <c r="AS128" i="5"/>
  <c r="AS127" i="5"/>
  <c r="AS118" i="5"/>
  <c r="AS117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<sst xmlns="http://schemas.openxmlformats.org/spreadsheetml/2006/main" count="1817" uniqueCount="485">
  <si>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</si>
  <si>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</si>
  <si>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</si>
  <si>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</si>
  <si>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</si>
  <si>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</si>
  <si>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</si>
  <si>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</si>
  <si>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</si>
  <si>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</si>
  <si>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</si>
  <si>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</si>
  <si>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</si>
  <si>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</si>
  <si>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</si>
  <si>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</si>
  <si>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</si>
  <si>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</si>
  <si>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</si>
  <si>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</si>
  <si>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</si>
  <si>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</si>
  <si>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</si>
  <si>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</si>
  <si>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</si>
  <si>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</si>
  <si>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</si>
  <si>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</si>
  <si>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</si>
  <si>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</si>
  <si>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</si>
  <si>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</si>
  <si>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</si>
  <si>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</si>
  <si>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</si>
  <si>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</si>
  <si>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</si>
  <si>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</si>
  <si>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</si>
  <si>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</si>
  <si>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</si>
  <si>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</si>
  <si>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</si>
  <si>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</si>
  <si>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</si>
  <si>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</si>
  <si>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</si>
  <si>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</si>
  <si>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</si>
  <si>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</si>
  <si>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</si>
  <si>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</si>
  <si>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</si>
  <si>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</si>
  <si>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</si>
  <si>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</si>
  <si>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</si>
  <si>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</si>
  <si>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</si>
  <si>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</si>
  <si>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</si>
  <si>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</si>
  <si>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</si>
  <si>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</si>
  <si>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</si>
  <si>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</si>
  <si>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</si>
  <si>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</si>
  <si>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</si>
  <si>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</si>
  <si>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</si>
  <si>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</si>
  <si>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</si>
  <si>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</si>
  <si>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</si>
  <si>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</si>
  <si>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</si>
  <si>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</si>
  <si>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</si>
  <si>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</si>
  <si>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</si>
  <si>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</si>
  <si>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</si>
  <si>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</si>
  <si>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</si>
  <si>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</si>
  <si>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</si>
  <si>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</si>
  <si>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</si>
  <si>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</si>
  <si>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</si>
  <si>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</si>
  <si>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</si>
  <si>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</si>
  <si>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</si>
  <si>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</si>
  <si>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</si>
  <si>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</si>
  <si>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</si>
  <si>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</si>
  <si>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</si>
  <si>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</si>
  <si>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</si>
  <si>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</si>
  <si>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</si>
  <si>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</si>
  <si>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</si>
  <si>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</si>
  <si>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</si>
  <si>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</si>
  <si>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</si>
  <si>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</si>
  <si>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</si>
  <si>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</si>
  <si>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</si>
  <si>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</si>
  <si>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</si>
  <si>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</si>
  <si>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</si>
  <si>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</si>
  <si>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</si>
  <si>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</si>
  <si>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</si>
  <si>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</si>
  <si>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</si>
  <si>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</si>
  <si>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</si>
  <si>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</si>
  <si>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</si>
  <si>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</si>
  <si>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</si>
  <si>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</si>
  <si>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</si>
  <si>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Лесной</t>
  </si>
  <si>
    <t>09.09ВКР</t>
  </si>
  <si>
    <t>11.09ВКР</t>
  </si>
  <si>
    <t>14.10КР</t>
  </si>
  <si>
    <t>16.10КР</t>
  </si>
  <si>
    <t>18.11 ДР</t>
  </si>
  <si>
    <t>20.11 ДР</t>
  </si>
  <si>
    <t>16.12КР</t>
  </si>
  <si>
    <t>18.12КР</t>
  </si>
  <si>
    <t xml:space="preserve">11.09 ВКР </t>
  </si>
  <si>
    <t>08.09. ВКР франц.яз</t>
  </si>
  <si>
    <t xml:space="preserve">12.09. ВКР </t>
  </si>
  <si>
    <t xml:space="preserve">18.09. ВКР </t>
  </si>
  <si>
    <t>19.09. ВКР англ.яз.</t>
  </si>
  <si>
    <t xml:space="preserve">07.10.   КР </t>
  </si>
  <si>
    <t xml:space="preserve">09.09.     ВКР </t>
  </si>
  <si>
    <t>08.10 КР франц.яз</t>
  </si>
  <si>
    <t xml:space="preserve">17.10 КР </t>
  </si>
  <si>
    <t xml:space="preserve">20.10.   КР </t>
  </si>
  <si>
    <t xml:space="preserve">21.10.   КР </t>
  </si>
  <si>
    <t xml:space="preserve">07.11.   КР </t>
  </si>
  <si>
    <t xml:space="preserve">13.11.   КР </t>
  </si>
  <si>
    <t xml:space="preserve">09.12   КР </t>
  </si>
  <si>
    <t xml:space="preserve">23.12   КР </t>
  </si>
  <si>
    <t>19.12КР англ.яз.</t>
  </si>
  <si>
    <t xml:space="preserve">26.12 КР </t>
  </si>
  <si>
    <t>04.09. ВКР франц.яз</t>
  </si>
  <si>
    <t xml:space="preserve">05.09. ВКР </t>
  </si>
  <si>
    <t xml:space="preserve">08.09.     ВКР </t>
  </si>
  <si>
    <t xml:space="preserve">19.09. ВКР </t>
  </si>
  <si>
    <t xml:space="preserve">03.10 КР </t>
  </si>
  <si>
    <t>15.10 КР франц.яз</t>
  </si>
  <si>
    <t xml:space="preserve">22.10.   КР </t>
  </si>
  <si>
    <t>05.09. ВКР франц.яз. Англ.яз.</t>
  </si>
  <si>
    <t>16.12КР франц.яз. 19.12. КР англ.яз.</t>
  </si>
  <si>
    <t>СД</t>
  </si>
  <si>
    <t xml:space="preserve">04.09 ВКР </t>
  </si>
  <si>
    <t xml:space="preserve">05.09 ВКР </t>
  </si>
  <si>
    <t xml:space="preserve">26.09 КР </t>
  </si>
  <si>
    <t>03.10 КР франц.яз.</t>
  </si>
  <si>
    <t xml:space="preserve">23.10 КР </t>
  </si>
  <si>
    <t xml:space="preserve">13.11 КР </t>
  </si>
  <si>
    <t xml:space="preserve">11.12 КР </t>
  </si>
  <si>
    <t>22.12 КР англ.яз</t>
  </si>
  <si>
    <t xml:space="preserve">10.09 ВКР </t>
  </si>
  <si>
    <t xml:space="preserve">17.09 ВКР </t>
  </si>
  <si>
    <t xml:space="preserve">10.10 КР </t>
  </si>
  <si>
    <t>17.10 КР англ.яз</t>
  </si>
  <si>
    <t>26.12 КР англ.яз</t>
  </si>
  <si>
    <t xml:space="preserve">09.09 ВКР </t>
  </si>
  <si>
    <t>11.09 ВКР</t>
  </si>
  <si>
    <t>16.10. КР</t>
  </si>
  <si>
    <t>21.10. КР</t>
  </si>
  <si>
    <t>14.11. КР</t>
  </si>
  <si>
    <t>17.12. КР</t>
  </si>
  <si>
    <t>23.12. КР</t>
  </si>
  <si>
    <t>03.09 ВКР</t>
  </si>
  <si>
    <t>03.09 ВКР англ.яз.</t>
  </si>
  <si>
    <t xml:space="preserve">12.09 ВКР </t>
  </si>
  <si>
    <t>08.09 ВКР франц.яз</t>
  </si>
  <si>
    <t xml:space="preserve">19.09 ВКР </t>
  </si>
  <si>
    <t>20.10 КР франц.яз</t>
  </si>
  <si>
    <t xml:space="preserve">22.10 КР </t>
  </si>
  <si>
    <t xml:space="preserve">21.10 КР </t>
  </si>
  <si>
    <t xml:space="preserve">28.11 КР </t>
  </si>
  <si>
    <t>23.12КР</t>
  </si>
  <si>
    <t xml:space="preserve">25.12 КР </t>
  </si>
  <si>
    <t xml:space="preserve">29.12 КР </t>
  </si>
  <si>
    <t xml:space="preserve">24.12 КР </t>
  </si>
  <si>
    <t>02.09 ВКР</t>
  </si>
  <si>
    <t xml:space="preserve">08.09 ВКР </t>
  </si>
  <si>
    <t>09.09 ВКР франц.яз</t>
  </si>
  <si>
    <t>ОБЗР</t>
  </si>
  <si>
    <t xml:space="preserve">17.09 КР </t>
  </si>
  <si>
    <t xml:space="preserve">08.10 КР </t>
  </si>
  <si>
    <t xml:space="preserve">15.10 КР </t>
  </si>
  <si>
    <t>23.10 КР франц.яз</t>
  </si>
  <si>
    <t xml:space="preserve">24.10 КР </t>
  </si>
  <si>
    <t xml:space="preserve">21.11 КР </t>
  </si>
  <si>
    <t xml:space="preserve">10.12 КР </t>
  </si>
  <si>
    <t>17.12КР</t>
  </si>
  <si>
    <t>22.12 КР англ.яз. 23.12. КР франц.яз</t>
  </si>
  <si>
    <t xml:space="preserve">15.09 ВКР </t>
  </si>
  <si>
    <t>17.10 КР англ.яз.</t>
  </si>
  <si>
    <t>23.12 КР англ.яз. 24.12. КР франц.яз</t>
  </si>
  <si>
    <t xml:space="preserve">16.09 КР </t>
  </si>
  <si>
    <t xml:space="preserve">03.09 ВКР </t>
  </si>
  <si>
    <t xml:space="preserve">16.09 ВКР </t>
  </si>
  <si>
    <t xml:space="preserve">10.10КР </t>
  </si>
  <si>
    <t xml:space="preserve">17.10КР </t>
  </si>
  <si>
    <t xml:space="preserve">16.10КР </t>
  </si>
  <si>
    <t xml:space="preserve">21.10КР </t>
  </si>
  <si>
    <t>06.10КР соч.</t>
  </si>
  <si>
    <t>20.10КР изл.</t>
  </si>
  <si>
    <t xml:space="preserve">10.11КР </t>
  </si>
  <si>
    <t xml:space="preserve">11.11КР </t>
  </si>
  <si>
    <t xml:space="preserve">28.11КР </t>
  </si>
  <si>
    <t xml:space="preserve">08.12КР </t>
  </si>
  <si>
    <t xml:space="preserve">15.12КР </t>
  </si>
  <si>
    <t xml:space="preserve">17.12КР </t>
  </si>
  <si>
    <t xml:space="preserve">08.12КР изл. </t>
  </si>
  <si>
    <t xml:space="preserve">22.12 КР </t>
  </si>
  <si>
    <t>11.09 ВКР англ.яз  франц.яз.</t>
  </si>
  <si>
    <t>23.12 КР англ.яз франц.яз</t>
  </si>
  <si>
    <t xml:space="preserve">02.09 ВКР </t>
  </si>
  <si>
    <t>08.09 ВКР англ.яз  11.09 ВКРфранц.яз.</t>
  </si>
  <si>
    <t xml:space="preserve">09.10КР </t>
  </si>
  <si>
    <t xml:space="preserve">20.10 КР англ.яз  </t>
  </si>
  <si>
    <t xml:space="preserve">27.11КР </t>
  </si>
  <si>
    <t xml:space="preserve">18.12КР </t>
  </si>
  <si>
    <t>22.12 КР англ.яз. 25.12.КРфранц.яз</t>
  </si>
  <si>
    <t xml:space="preserve">9.09 ВКР </t>
  </si>
  <si>
    <t xml:space="preserve">5.09 ВКР </t>
  </si>
  <si>
    <t xml:space="preserve">18.09 ВКР </t>
  </si>
  <si>
    <t>13.10 КР франц.яз</t>
  </si>
  <si>
    <t xml:space="preserve">15.10КР </t>
  </si>
  <si>
    <t xml:space="preserve">12.11КР </t>
  </si>
  <si>
    <t xml:space="preserve">14.11КР </t>
  </si>
  <si>
    <t xml:space="preserve">12.12КР </t>
  </si>
  <si>
    <t xml:space="preserve">16.12КР </t>
  </si>
  <si>
    <t>05.12КР</t>
  </si>
  <si>
    <t xml:space="preserve">23.12КР </t>
  </si>
  <si>
    <t xml:space="preserve">24.12КР </t>
  </si>
  <si>
    <t>08.09 ВКР англ.яз</t>
  </si>
  <si>
    <t>12.09 ВКР англ.яз</t>
  </si>
  <si>
    <t>20.10 КР англ.яз</t>
  </si>
  <si>
    <t>05.11КР</t>
  </si>
  <si>
    <t>18.11КР</t>
  </si>
  <si>
    <t>15.11КР</t>
  </si>
  <si>
    <t xml:space="preserve">03.12 КР </t>
  </si>
  <si>
    <t xml:space="preserve">05.12 КР </t>
  </si>
  <si>
    <t xml:space="preserve">18.12 КР </t>
  </si>
  <si>
    <t xml:space="preserve">19.12 КР </t>
  </si>
  <si>
    <t xml:space="preserve">01.10 КР </t>
  </si>
  <si>
    <t xml:space="preserve">01.12 КР </t>
  </si>
  <si>
    <t xml:space="preserve">30.09 КР </t>
  </si>
  <si>
    <t xml:space="preserve">11.09 КР </t>
  </si>
  <si>
    <t xml:space="preserve">19.10 КР </t>
  </si>
  <si>
    <t xml:space="preserve">23.12 КР </t>
  </si>
  <si>
    <t>11.11КР</t>
  </si>
  <si>
    <t xml:space="preserve">30.09 ВКР </t>
  </si>
  <si>
    <t>15.10КРфранц.яз</t>
  </si>
  <si>
    <t xml:space="preserve">22.10КР </t>
  </si>
  <si>
    <t xml:space="preserve">23.10КР </t>
  </si>
  <si>
    <t xml:space="preserve">24.10КР </t>
  </si>
  <si>
    <t xml:space="preserve">02.12КР </t>
  </si>
  <si>
    <t xml:space="preserve">09.12КР </t>
  </si>
  <si>
    <t>17.12КРфранц.яз</t>
  </si>
  <si>
    <t xml:space="preserve">26.11КР </t>
  </si>
  <si>
    <t xml:space="preserve">22.12КР </t>
  </si>
  <si>
    <t xml:space="preserve">04.12КР </t>
  </si>
  <si>
    <t xml:space="preserve">19.09КР </t>
  </si>
  <si>
    <t xml:space="preserve">08.10КР </t>
  </si>
  <si>
    <t xml:space="preserve">03.12КР </t>
  </si>
  <si>
    <t xml:space="preserve">05.12КР </t>
  </si>
  <si>
    <t xml:space="preserve">10.12КР </t>
  </si>
  <si>
    <t xml:space="preserve">26.12КР </t>
  </si>
  <si>
    <t xml:space="preserve">30.09КР </t>
  </si>
  <si>
    <t>17.09ВКР</t>
  </si>
  <si>
    <t xml:space="preserve">18.09ВКР </t>
  </si>
  <si>
    <t>18.09ВКР</t>
  </si>
  <si>
    <t>08.09 ВКР  англ.яз, франц.яз.</t>
  </si>
  <si>
    <t>15.09 СДР</t>
  </si>
  <si>
    <t>29.09 СДР</t>
  </si>
  <si>
    <t>10.09 СДР англ.яз, франц.яз</t>
  </si>
  <si>
    <t xml:space="preserve">02.09 СДР </t>
  </si>
  <si>
    <t xml:space="preserve">05.09 СДР </t>
  </si>
  <si>
    <t xml:space="preserve">09.09 СДР </t>
  </si>
  <si>
    <t xml:space="preserve">22.09 СДР </t>
  </si>
  <si>
    <t xml:space="preserve">16.09 СДР </t>
  </si>
  <si>
    <t xml:space="preserve">18.09 СДР </t>
  </si>
  <si>
    <t xml:space="preserve">08.09 СДР </t>
  </si>
  <si>
    <t xml:space="preserve">17.09 СДР </t>
  </si>
  <si>
    <t>17.03КР</t>
  </si>
  <si>
    <t>17.03.КР</t>
  </si>
  <si>
    <t>19.03.КР</t>
  </si>
  <si>
    <t>21.04 ВПР</t>
  </si>
  <si>
    <t>23.04 ВПР</t>
  </si>
  <si>
    <t xml:space="preserve"> ВПР</t>
  </si>
  <si>
    <t>19.02 КР</t>
  </si>
  <si>
    <t>18.02 КР</t>
  </si>
  <si>
    <t>30.01.КР</t>
  </si>
  <si>
    <t>14.04.КР</t>
  </si>
  <si>
    <t>26.05.КР</t>
  </si>
  <si>
    <t>13.04.КР</t>
  </si>
  <si>
    <t>15.04.КР</t>
  </si>
  <si>
    <t>20.05.КР</t>
  </si>
  <si>
    <t>25.05.КР</t>
  </si>
  <si>
    <t>07.04.КР</t>
  </si>
  <si>
    <t>21.05.КР</t>
  </si>
  <si>
    <t>ПА</t>
  </si>
  <si>
    <t>05.05.ИКР</t>
  </si>
  <si>
    <t>05.05ИКР</t>
  </si>
  <si>
    <t>12.05.ИКР</t>
  </si>
  <si>
    <t>12.05ИКР</t>
  </si>
  <si>
    <t>14.05.ИКР</t>
  </si>
  <si>
    <t>14.05ИКР</t>
  </si>
  <si>
    <t>19.05.ИКР</t>
  </si>
  <si>
    <t>19.05ИКР</t>
  </si>
  <si>
    <t xml:space="preserve">13.01. КР </t>
  </si>
  <si>
    <t xml:space="preserve">21.01  КР </t>
  </si>
  <si>
    <t xml:space="preserve">10.02  КР </t>
  </si>
  <si>
    <t xml:space="preserve">03.03  КР </t>
  </si>
  <si>
    <t>18.03КР англ.яз.</t>
  </si>
  <si>
    <t xml:space="preserve">24.03. КР </t>
  </si>
  <si>
    <t xml:space="preserve">19.05 ИКР </t>
  </si>
  <si>
    <t>19.05 ИКР англ.яз 22.05. ИКР фр.яз.</t>
  </si>
  <si>
    <t xml:space="preserve">23.04 КР </t>
  </si>
  <si>
    <t xml:space="preserve">20.01   КР </t>
  </si>
  <si>
    <t xml:space="preserve">17.03 КР </t>
  </si>
  <si>
    <t xml:space="preserve">21.04 КР </t>
  </si>
  <si>
    <t xml:space="preserve">12.01  КР </t>
  </si>
  <si>
    <t>30.01 КР англ.яз.</t>
  </si>
  <si>
    <t xml:space="preserve">16.02  КР </t>
  </si>
  <si>
    <t>06.03 КР англ.яз.</t>
  </si>
  <si>
    <t xml:space="preserve">23.03  КР </t>
  </si>
  <si>
    <t>26.03КР англ.яз.</t>
  </si>
  <si>
    <t xml:space="preserve">07.05 КР </t>
  </si>
  <si>
    <t>14.05КР англ.яз.</t>
  </si>
  <si>
    <t xml:space="preserve">26.05 ИКР англ.яз </t>
  </si>
  <si>
    <t xml:space="preserve">06.02  КР </t>
  </si>
  <si>
    <t xml:space="preserve">14.04 КР </t>
  </si>
  <si>
    <t xml:space="preserve">15.05 ИКР  </t>
  </si>
  <si>
    <t xml:space="preserve">22.01 КР </t>
  </si>
  <si>
    <t>28.01 КР</t>
  </si>
  <si>
    <t>10.02 КР франц.яз.</t>
  </si>
  <si>
    <t>02.03. КР</t>
  </si>
  <si>
    <t>03.02 КР</t>
  </si>
  <si>
    <t xml:space="preserve">24.03 КР </t>
  </si>
  <si>
    <t xml:space="preserve">26.03 КР </t>
  </si>
  <si>
    <t>22.04 КР</t>
  </si>
  <si>
    <t>19.05 ИКР</t>
  </si>
  <si>
    <t>24.04 КР франц.яз</t>
  </si>
  <si>
    <t>21.05 ИКР</t>
  </si>
  <si>
    <t xml:space="preserve">19.03 КР англ.яз </t>
  </si>
  <si>
    <t>20.05 ИКР англ.яз.22.05 ИКР фр.яз</t>
  </si>
  <si>
    <t>14.05 ИКР англ.яз. 22.05ИКР фр.яз</t>
  </si>
  <si>
    <t xml:space="preserve">04.03 КР </t>
  </si>
  <si>
    <t>15.01 КР</t>
  </si>
  <si>
    <t xml:space="preserve">23.01 КР </t>
  </si>
  <si>
    <t>11.02 КР</t>
  </si>
  <si>
    <t>13.02 КР</t>
  </si>
  <si>
    <t xml:space="preserve">23.03 КР </t>
  </si>
  <si>
    <t xml:space="preserve">20.01 КР </t>
  </si>
  <si>
    <t xml:space="preserve">29.01 КР </t>
  </si>
  <si>
    <t>22.10 КР франц.яз</t>
  </si>
  <si>
    <t xml:space="preserve">04.02КР </t>
  </si>
  <si>
    <t xml:space="preserve">13.02КР </t>
  </si>
  <si>
    <t xml:space="preserve">18.02 КР </t>
  </si>
  <si>
    <t xml:space="preserve">26.02 КР </t>
  </si>
  <si>
    <t xml:space="preserve">17.03КР </t>
  </si>
  <si>
    <t>19.03 КР англ.яз. . КР франц.яз</t>
  </si>
  <si>
    <t xml:space="preserve">25.03 КР </t>
  </si>
  <si>
    <t xml:space="preserve">20.04 КР </t>
  </si>
  <si>
    <t xml:space="preserve">27.04КР </t>
  </si>
  <si>
    <t xml:space="preserve">12.05 КР </t>
  </si>
  <si>
    <t xml:space="preserve">13.05 КР </t>
  </si>
  <si>
    <t xml:space="preserve">18.05КР </t>
  </si>
  <si>
    <t xml:space="preserve">06.05ИКР </t>
  </si>
  <si>
    <t xml:space="preserve">20.05ИКР </t>
  </si>
  <si>
    <t xml:space="preserve">25.05ИКР </t>
  </si>
  <si>
    <t xml:space="preserve">05.02КР </t>
  </si>
  <si>
    <t>19.05 ИКР АНГЛ.ЯЗ</t>
  </si>
  <si>
    <t>20.03 КР АНГЛ.ЯЗ</t>
  </si>
  <si>
    <t xml:space="preserve">27.01КР </t>
  </si>
  <si>
    <t xml:space="preserve">02.02 КР </t>
  </si>
  <si>
    <t xml:space="preserve">03.03КР </t>
  </si>
  <si>
    <t xml:space="preserve">13.03КР </t>
  </si>
  <si>
    <t xml:space="preserve">23.04КР </t>
  </si>
  <si>
    <t xml:space="preserve">24.04КР </t>
  </si>
  <si>
    <t>27.04ПА</t>
  </si>
  <si>
    <t xml:space="preserve">08.05КР </t>
  </si>
  <si>
    <t xml:space="preserve">21.05 ИКР </t>
  </si>
  <si>
    <t xml:space="preserve">15.01 КР </t>
  </si>
  <si>
    <t>15.01 КР АНГЛ.ЯЗ</t>
  </si>
  <si>
    <t xml:space="preserve">27.01 КР </t>
  </si>
  <si>
    <t>02,02 КР АНГЛ.ЯЗ</t>
  </si>
  <si>
    <t xml:space="preserve">03,02 КР </t>
  </si>
  <si>
    <t xml:space="preserve">20,02 КР </t>
  </si>
  <si>
    <t>06,03 КР АНГЛ.ЯЗ</t>
  </si>
  <si>
    <t xml:space="preserve">05.03 КР </t>
  </si>
  <si>
    <t xml:space="preserve">19.03 КР </t>
  </si>
  <si>
    <t xml:space="preserve">28.01 КР </t>
  </si>
  <si>
    <t>13.04 КР АНГЛ.ЯЗ</t>
  </si>
  <si>
    <t xml:space="preserve">22.04КР </t>
  </si>
  <si>
    <t xml:space="preserve">28.04КР </t>
  </si>
  <si>
    <t>12.05ПА</t>
  </si>
  <si>
    <t xml:space="preserve">19.05 КР </t>
  </si>
  <si>
    <t xml:space="preserve">20.05 КР </t>
  </si>
  <si>
    <t>22.05ПА</t>
  </si>
  <si>
    <t>25.05 ИКР АНГЛ.ЯЗ</t>
  </si>
  <si>
    <t>16.01ДКР</t>
  </si>
  <si>
    <t xml:space="preserve">30.01 КР </t>
  </si>
  <si>
    <t xml:space="preserve">05.02 КР </t>
  </si>
  <si>
    <t xml:space="preserve">12.03 КР </t>
  </si>
  <si>
    <t xml:space="preserve">11.03 КР </t>
  </si>
  <si>
    <t xml:space="preserve">20.03 КР </t>
  </si>
  <si>
    <t xml:space="preserve">25.02 КР </t>
  </si>
  <si>
    <t>СОБЕСЕД.</t>
  </si>
  <si>
    <t>28.04ПА</t>
  </si>
  <si>
    <t xml:space="preserve">05.05 КР </t>
  </si>
  <si>
    <t xml:space="preserve">06.05 КР </t>
  </si>
  <si>
    <t xml:space="preserve">07.05ИКР </t>
  </si>
  <si>
    <t xml:space="preserve">12.05 ИКР </t>
  </si>
  <si>
    <t xml:space="preserve">13.05 ИКР </t>
  </si>
  <si>
    <t xml:space="preserve">15.05 ИКР </t>
  </si>
  <si>
    <t xml:space="preserve">07.04КР </t>
  </si>
  <si>
    <t xml:space="preserve">18.01КР </t>
  </si>
  <si>
    <t xml:space="preserve">13.01КР </t>
  </si>
  <si>
    <t xml:space="preserve">30.01КР </t>
  </si>
  <si>
    <t xml:space="preserve">24.02КР </t>
  </si>
  <si>
    <t xml:space="preserve">14.04КР </t>
  </si>
  <si>
    <t xml:space="preserve">20.03КР </t>
  </si>
  <si>
    <t xml:space="preserve">14.05ИКР </t>
  </si>
  <si>
    <t xml:space="preserve">17.02КР </t>
  </si>
  <si>
    <t xml:space="preserve">05.03КР </t>
  </si>
  <si>
    <t xml:space="preserve">18.03КР АНГЛ.ЯЗ </t>
  </si>
  <si>
    <t xml:space="preserve">25.03КР </t>
  </si>
  <si>
    <t xml:space="preserve">06.05 ИКР </t>
  </si>
  <si>
    <t xml:space="preserve">22.05 ИКР </t>
  </si>
  <si>
    <t xml:space="preserve">18.05 ИКР </t>
  </si>
  <si>
    <t xml:space="preserve">02.02ЗП </t>
  </si>
  <si>
    <t>КР - контрольная работа, ПР - проверочная работа, ДР - диагностическая работа, ВКР - входная контрольная работа, СД-стартовая диагностика СДР - стартовая диагностическая работа ИКР-итоговая контрольная работа ПА- промежуточная аттестация, ЗП - защита проекта</t>
  </si>
  <si>
    <t>27.01ДКР</t>
  </si>
  <si>
    <t xml:space="preserve">26.02КР </t>
  </si>
  <si>
    <t xml:space="preserve">06.03КР </t>
  </si>
  <si>
    <t xml:space="preserve">17.03КР АНГЛ.ЯЗ 19.03. КР АНГЛ.ЯЗ </t>
  </si>
  <si>
    <t xml:space="preserve">26.03КР </t>
  </si>
  <si>
    <t xml:space="preserve">10.04КР </t>
  </si>
  <si>
    <t xml:space="preserve">15.04КР </t>
  </si>
  <si>
    <t xml:space="preserve">29.04КР </t>
  </si>
  <si>
    <t xml:space="preserve">05.05КР </t>
  </si>
  <si>
    <t xml:space="preserve">07.05КР </t>
  </si>
  <si>
    <t xml:space="preserve">12.05КР </t>
  </si>
  <si>
    <t xml:space="preserve">13.05КР </t>
  </si>
  <si>
    <t xml:space="preserve">19.05ИКР </t>
  </si>
  <si>
    <t xml:space="preserve">22.05ИКР </t>
  </si>
  <si>
    <t xml:space="preserve">28.04 ИКР </t>
  </si>
  <si>
    <t xml:space="preserve">20.04 ИКР </t>
  </si>
  <si>
    <t xml:space="preserve">23.04 ИКР </t>
  </si>
  <si>
    <t xml:space="preserve">24.03ИКР </t>
  </si>
  <si>
    <t xml:space="preserve">13.04КР </t>
  </si>
  <si>
    <t>МБОУ СОШ №64</t>
  </si>
  <si>
    <t xml:space="preserve">Приложение 1 к приказу от 13.02.2026г. </t>
  </si>
  <si>
    <t xml:space="preserve">2-е полугодие 2025-2026 </t>
  </si>
  <si>
    <t>ВПР -Всероссийская проверочная работа, НСИКО - национальные сопоставительные исследования качества образования, ИС- Итоговое Сочинение</t>
  </si>
  <si>
    <t>ИС</t>
  </si>
  <si>
    <t>14.10 КР</t>
  </si>
  <si>
    <t>15.01.КР</t>
  </si>
  <si>
    <t>10.02.КР</t>
  </si>
  <si>
    <t>03.03.КР</t>
  </si>
  <si>
    <t>30.04 ИКР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</si>
</sst>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16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vertical="center" wrapText="1"/>
    </xf>
    <xf numFmtId="16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49" fontId="2" fillId="9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19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6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130</v>
      </c>
    </row>
    <row r="4" spans="1:1" ht="262.5" x14ac:dyDescent="0.25">
      <c r="A4" s="18" t="s">
        <v>122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91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92</v>
      </c>
    </row>
    <row r="12" spans="1:1" s="16" customFormat="1" ht="18.75" x14ac:dyDescent="0.25">
      <c r="A12" s="15" t="s">
        <v>126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72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120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73</v>
      </c>
    </row>
    <row r="21" spans="1:1" s="16" customFormat="1" ht="37.5" x14ac:dyDescent="0.25">
      <c r="A21" s="15" t="s">
        <v>132</v>
      </c>
    </row>
    <row r="22" spans="1:1" s="16" customFormat="1" ht="18" x14ac:dyDescent="0.25">
      <c r="A22" s="15"/>
    </row>
    <row r="23" spans="1:1" s="16" customFormat="1" ht="150" x14ac:dyDescent="0.25">
      <c r="A23" s="17" t="s">
        <v>131</v>
      </c>
    </row>
    <row r="24" spans="1:1" s="16" customFormat="1" ht="37.5" x14ac:dyDescent="0.25">
      <c r="A24" s="30" t="s">
        <v>75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0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02"/>
  <sheetViews>
    <sheetView tabSelected="1" topLeftCell="B130" zoomScale="70" zoomScaleNormal="70" zoomScaleSheetLayoutView="55" workbookViewId="0">
      <pane ySplit="6" topLeftCell="A386" activePane="bottomLeft" state="frozen"/>
      <selection activeCell="B130" sqref="B130"/>
      <selection pane="bottomLeft" activeCell="AB400" sqref="AB400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11.28515625" style="1" customWidth="1"/>
    <col min="7" max="7" width="7.5703125" style="1" customWidth="1"/>
    <col min="8" max="8" width="8.28515625" style="1" customWidth="1"/>
    <col min="9" max="9" width="9.28515625" style="1" customWidth="1"/>
    <col min="10" max="10" width="7.42578125" style="1" customWidth="1"/>
    <col min="11" max="11" width="8.85546875" style="1" customWidth="1"/>
    <col min="12" max="12" width="6.7109375" style="1" customWidth="1"/>
    <col min="13" max="13" width="6.42578125" style="1" customWidth="1"/>
    <col min="14" max="14" width="5.85546875" style="1" customWidth="1"/>
    <col min="15" max="15" width="8.140625" style="1" customWidth="1"/>
    <col min="16" max="16" width="6.140625" style="1" customWidth="1"/>
    <col min="17" max="17" width="5.140625" style="1" customWidth="1"/>
    <col min="18" max="18" width="7.7109375" style="1" customWidth="1"/>
    <col min="19" max="19" width="8.42578125" style="1" customWidth="1"/>
    <col min="20" max="20" width="9.85546875" style="1" customWidth="1"/>
    <col min="21" max="21" width="8.7109375" style="1" customWidth="1"/>
    <col min="22" max="22" width="7.140625" style="1" customWidth="1"/>
    <col min="23" max="23" width="8.85546875" style="1" customWidth="1"/>
    <col min="24" max="24" width="7.7109375" style="1" customWidth="1"/>
    <col min="25" max="25" width="9.140625" style="1" customWidth="1"/>
    <col min="26" max="26" width="4.28515625" style="1" customWidth="1"/>
    <col min="27" max="27" width="8.5703125" style="1" customWidth="1"/>
    <col min="28" max="28" width="9.5703125" style="1" customWidth="1"/>
    <col min="29" max="29" width="8.42578125" style="1" customWidth="1"/>
    <col min="30" max="30" width="8" style="1" customWidth="1"/>
    <col min="31" max="31" width="8.42578125" style="1" customWidth="1"/>
    <col min="32" max="32" width="10" style="1" customWidth="1"/>
    <col min="33" max="33" width="11" style="1" customWidth="1"/>
    <col min="34" max="34" width="9.28515625" style="1" customWidth="1"/>
    <col min="35" max="35" width="8.140625" style="1" customWidth="1"/>
    <col min="36" max="36" width="6.7109375" style="1" customWidth="1"/>
    <col min="37" max="37" width="8.28515625" style="1" customWidth="1"/>
    <col min="38" max="38" width="9.28515625" style="1" customWidth="1"/>
    <col min="39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65" customFormat="1" ht="63" customHeight="1" x14ac:dyDescent="0.25">
      <c r="A1" s="28" t="s">
        <v>476</v>
      </c>
      <c r="B1" s="28"/>
      <c r="C1" s="28"/>
      <c r="D1" s="28"/>
      <c r="E1" s="28" t="s">
        <v>125</v>
      </c>
      <c r="F1" s="28"/>
      <c r="G1" s="28"/>
      <c r="H1" s="28"/>
      <c r="L1" s="72" t="s">
        <v>39</v>
      </c>
      <c r="AC1" s="66"/>
      <c r="AD1" s="66"/>
      <c r="AL1" s="66"/>
      <c r="AM1" s="66"/>
      <c r="AN1" s="66"/>
      <c r="AO1" s="66"/>
      <c r="AP1" s="66"/>
      <c r="AQ1" s="66"/>
      <c r="AR1" s="66"/>
      <c r="AS1" s="66"/>
    </row>
    <row r="2" spans="1:47" ht="21.75" customHeight="1" x14ac:dyDescent="0.4">
      <c r="A2" s="29" t="s">
        <v>56</v>
      </c>
      <c r="B2" s="27" t="s">
        <v>133</v>
      </c>
      <c r="C2" s="73"/>
      <c r="D2" s="69"/>
      <c r="F2" s="28"/>
      <c r="G2" s="71" t="s">
        <v>123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L2" s="47"/>
      <c r="AM2" s="47"/>
      <c r="AN2" s="47"/>
      <c r="AO2" s="51"/>
      <c r="AP2" s="51"/>
      <c r="AQ2" s="51"/>
      <c r="AR2" s="51"/>
      <c r="AS2" s="51"/>
    </row>
    <row r="3" spans="1:47" ht="40.5" customHeight="1" x14ac:dyDescent="0.25">
      <c r="A3" s="29" t="s">
        <v>68</v>
      </c>
      <c r="B3" s="43" t="s">
        <v>475</v>
      </c>
      <c r="D3" s="69"/>
      <c r="E3" s="31"/>
      <c r="F3" s="31"/>
      <c r="G3" s="156" t="s">
        <v>121</v>
      </c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8"/>
      <c r="X3" s="91" t="s">
        <v>65</v>
      </c>
      <c r="Y3" s="92"/>
      <c r="Z3" s="92"/>
      <c r="AA3" s="92"/>
      <c r="AB3" s="93"/>
      <c r="AC3" s="100" t="s">
        <v>94</v>
      </c>
      <c r="AD3" s="101"/>
      <c r="AE3" s="101"/>
      <c r="AF3" s="101"/>
      <c r="AG3" s="101"/>
      <c r="AH3" s="101"/>
      <c r="AI3" s="101"/>
      <c r="AJ3" s="101"/>
      <c r="AK3" s="101"/>
      <c r="AL3" s="101"/>
      <c r="AM3" s="102"/>
      <c r="AN3" s="116" t="s">
        <v>95</v>
      </c>
      <c r="AO3" s="116"/>
      <c r="AP3" s="48" t="s">
        <v>96</v>
      </c>
      <c r="AQ3" s="48"/>
      <c r="AR3" s="52"/>
      <c r="AU3" s="50"/>
    </row>
    <row r="4" spans="1:47" ht="22.5" customHeight="1" x14ac:dyDescent="0.2">
      <c r="B4" s="99" t="s">
        <v>69</v>
      </c>
      <c r="C4" s="99"/>
      <c r="F4" s="32"/>
      <c r="G4" s="70" t="s">
        <v>98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94" t="s">
        <v>127</v>
      </c>
      <c r="Y4" s="95"/>
      <c r="Z4" s="95"/>
      <c r="AA4" s="95"/>
      <c r="AB4" s="96"/>
      <c r="AC4" s="103"/>
      <c r="AD4" s="104"/>
      <c r="AE4" s="104"/>
      <c r="AF4" s="104"/>
      <c r="AG4" s="104"/>
      <c r="AH4" s="104"/>
      <c r="AI4" s="104"/>
      <c r="AJ4" s="104"/>
      <c r="AK4" s="104"/>
      <c r="AL4" s="104"/>
      <c r="AM4" s="105"/>
      <c r="AN4" s="116"/>
      <c r="AO4" s="116"/>
      <c r="AP4" s="160" t="s">
        <v>97</v>
      </c>
      <c r="AQ4" s="160"/>
      <c r="AU4" s="50"/>
    </row>
    <row r="5" spans="1:47" ht="42.75" customHeight="1" x14ac:dyDescent="0.2">
      <c r="A5" s="57" t="s">
        <v>70</v>
      </c>
      <c r="B5" s="27"/>
      <c r="C5" s="35" t="s">
        <v>57</v>
      </c>
      <c r="D5" s="3"/>
      <c r="F5" s="32"/>
      <c r="G5" s="159" t="s">
        <v>99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97"/>
      <c r="Y5" s="97"/>
      <c r="Z5" s="97"/>
      <c r="AA5" s="97"/>
      <c r="AB5" s="98"/>
      <c r="AC5" s="106"/>
      <c r="AD5" s="107"/>
      <c r="AE5" s="107"/>
      <c r="AF5" s="107"/>
      <c r="AG5" s="107"/>
      <c r="AH5" s="107"/>
      <c r="AI5" s="107"/>
      <c r="AJ5" s="107"/>
      <c r="AK5" s="107"/>
      <c r="AL5" s="107"/>
      <c r="AM5" s="108"/>
      <c r="AN5" s="116"/>
      <c r="AO5" s="116"/>
      <c r="AP5" s="117" t="s">
        <v>68</v>
      </c>
      <c r="AQ5" s="118"/>
      <c r="AU5" s="50"/>
    </row>
    <row r="6" spans="1:47" ht="35.25" customHeight="1" x14ac:dyDescent="0.2">
      <c r="A6" s="58" t="s">
        <v>71</v>
      </c>
      <c r="B6" s="90">
        <v>46066</v>
      </c>
      <c r="C6" s="35" t="s">
        <v>58</v>
      </c>
      <c r="D6" s="34"/>
      <c r="E6" s="33"/>
      <c r="F6" s="32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19" t="s">
        <v>128</v>
      </c>
      <c r="Y6" s="120"/>
      <c r="Z6" s="120"/>
      <c r="AA6" s="120"/>
      <c r="AB6" s="120"/>
      <c r="AC6" s="60" t="s">
        <v>455</v>
      </c>
      <c r="AD6" s="53"/>
      <c r="AE6" s="53"/>
      <c r="AF6" s="53"/>
      <c r="AG6" s="53"/>
      <c r="AH6" s="47"/>
    </row>
    <row r="7" spans="1:47" ht="26.25" customHeight="1" x14ac:dyDescent="0.2">
      <c r="A7" s="109" t="s">
        <v>124</v>
      </c>
      <c r="B7" s="109"/>
      <c r="C7" s="110" t="s">
        <v>477</v>
      </c>
      <c r="D7" s="110"/>
      <c r="F7" s="32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Y7" s="2"/>
      <c r="AB7" s="2"/>
      <c r="AC7" s="62" t="s">
        <v>129</v>
      </c>
      <c r="AP7" s="46"/>
      <c r="AQ7" s="46"/>
      <c r="AR7" s="46"/>
    </row>
    <row r="8" spans="1:47" ht="22.5" customHeight="1" x14ac:dyDescent="0.25">
      <c r="A8" s="63"/>
      <c r="B8" s="63"/>
      <c r="C8" s="63"/>
      <c r="D8" s="64"/>
      <c r="E8" s="64"/>
      <c r="F8" s="64"/>
      <c r="G8" s="64"/>
      <c r="H8" s="64"/>
      <c r="I8" s="63"/>
      <c r="X8" s="63"/>
      <c r="Z8" s="45"/>
      <c r="AA8" s="45"/>
      <c r="AB8" s="45"/>
      <c r="AC8" s="59" t="s">
        <v>478</v>
      </c>
      <c r="AD8" s="46"/>
      <c r="AE8" s="46"/>
      <c r="AF8" s="46"/>
      <c r="AG8" s="46"/>
      <c r="AH8" s="46"/>
      <c r="AI8" s="46"/>
      <c r="AJ8" s="46"/>
      <c r="AK8" s="47"/>
      <c r="AL8" s="61"/>
      <c r="AM8" s="46"/>
      <c r="AN8" s="46"/>
      <c r="AO8" s="46"/>
      <c r="AP8" s="46"/>
      <c r="AQ8" s="46"/>
      <c r="AR8" s="46"/>
      <c r="AS8" s="47"/>
    </row>
    <row r="9" spans="1:47" s="2" customFormat="1" ht="120.75" customHeight="1" x14ac:dyDescent="0.2">
      <c r="A9" s="127" t="s">
        <v>15</v>
      </c>
      <c r="B9" s="127"/>
      <c r="C9" s="127"/>
      <c r="D9" s="127"/>
      <c r="E9" s="128" t="s">
        <v>40</v>
      </c>
      <c r="F9" s="128"/>
      <c r="G9" s="128"/>
      <c r="H9" s="128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1" t="s">
        <v>20</v>
      </c>
      <c r="AR9" s="121" t="s">
        <v>22</v>
      </c>
      <c r="AS9" s="122" t="s">
        <v>21</v>
      </c>
    </row>
    <row r="10" spans="1:47" s="2" customFormat="1" ht="21.75" customHeight="1" x14ac:dyDescent="0.2">
      <c r="A10" s="123" t="s">
        <v>0</v>
      </c>
      <c r="B10" s="124"/>
      <c r="C10" s="113" t="s">
        <v>64</v>
      </c>
      <c r="D10" s="23" t="s">
        <v>18</v>
      </c>
      <c r="E10" s="112" t="s">
        <v>1</v>
      </c>
      <c r="F10" s="112"/>
      <c r="G10" s="112"/>
      <c r="H10" s="112"/>
      <c r="I10" s="112" t="s">
        <v>2</v>
      </c>
      <c r="J10" s="112"/>
      <c r="K10" s="112"/>
      <c r="L10" s="112"/>
      <c r="M10" s="112" t="s">
        <v>3</v>
      </c>
      <c r="N10" s="112"/>
      <c r="O10" s="112"/>
      <c r="P10" s="112"/>
      <c r="Q10" s="112" t="s">
        <v>4</v>
      </c>
      <c r="R10" s="112"/>
      <c r="S10" s="112"/>
      <c r="T10" s="112"/>
      <c r="U10" s="112" t="s">
        <v>5</v>
      </c>
      <c r="V10" s="112"/>
      <c r="W10" s="112"/>
      <c r="X10" s="112" t="s">
        <v>6</v>
      </c>
      <c r="Y10" s="112"/>
      <c r="Z10" s="112"/>
      <c r="AA10" s="112"/>
      <c r="AB10" s="112" t="s">
        <v>7</v>
      </c>
      <c r="AC10" s="112"/>
      <c r="AD10" s="112"/>
      <c r="AE10" s="112" t="s">
        <v>8</v>
      </c>
      <c r="AF10" s="112"/>
      <c r="AG10" s="112"/>
      <c r="AH10" s="112"/>
      <c r="AI10" s="112"/>
      <c r="AJ10" s="112" t="s">
        <v>9</v>
      </c>
      <c r="AK10" s="112"/>
      <c r="AL10" s="112"/>
      <c r="AM10" s="112" t="s">
        <v>10</v>
      </c>
      <c r="AN10" s="112"/>
      <c r="AO10" s="112"/>
      <c r="AP10" s="112"/>
      <c r="AQ10" s="121"/>
      <c r="AR10" s="121"/>
      <c r="AS10" s="122"/>
    </row>
    <row r="11" spans="1:47" s="6" customFormat="1" ht="11.25" customHeight="1" x14ac:dyDescent="0.2">
      <c r="A11" s="125"/>
      <c r="B11" s="126"/>
      <c r="C11" s="115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1"/>
      <c r="AR11" s="121"/>
      <c r="AS11" s="122"/>
    </row>
    <row r="12" spans="1:47" s="6" customFormat="1" ht="11.25" customHeight="1" x14ac:dyDescent="0.2">
      <c r="A12" s="148" t="s">
        <v>93</v>
      </c>
      <c r="B12" s="113" t="s">
        <v>13</v>
      </c>
      <c r="C12" s="36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7">
        <f>COUNTA(E12:AP12)</f>
        <v>0</v>
      </c>
      <c r="AR12" s="3">
        <f>33*5</f>
        <v>165</v>
      </c>
      <c r="AS12" s="38">
        <f>AQ12/AR12</f>
        <v>0</v>
      </c>
    </row>
    <row r="13" spans="1:47" ht="12.75" customHeight="1" x14ac:dyDescent="0.2">
      <c r="A13" s="149"/>
      <c r="B13" s="114"/>
      <c r="C13" s="36" t="s">
        <v>62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7">
        <f>COUNTA(E13:AP13)</f>
        <v>0</v>
      </c>
      <c r="AR13" s="3">
        <f>33*5</f>
        <v>165</v>
      </c>
      <c r="AS13" s="38">
        <f t="shared" ref="AS13:AS35" si="0">AQ13/AR13</f>
        <v>0</v>
      </c>
    </row>
    <row r="14" spans="1:47" ht="12.75" customHeight="1" x14ac:dyDescent="0.2">
      <c r="A14" s="149"/>
      <c r="B14" s="115"/>
      <c r="C14" s="36" t="s">
        <v>63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7">
        <f t="shared" ref="AQ14:AQ16" si="1">COUNTA(E14:AP14)</f>
        <v>0</v>
      </c>
      <c r="AR14" s="3">
        <f>33*5</f>
        <v>165</v>
      </c>
      <c r="AS14" s="38">
        <f t="shared" si="0"/>
        <v>0</v>
      </c>
    </row>
    <row r="15" spans="1:47" ht="12.75" customHeight="1" x14ac:dyDescent="0.2">
      <c r="A15" s="149"/>
      <c r="B15" s="113" t="s">
        <v>11</v>
      </c>
      <c r="C15" s="36" t="s">
        <v>61</v>
      </c>
      <c r="D15" s="2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7">
        <f t="shared" si="1"/>
        <v>0</v>
      </c>
      <c r="AR15" s="3">
        <f t="shared" ref="AR15:AR20" si="2">33*4</f>
        <v>132</v>
      </c>
      <c r="AS15" s="38">
        <f t="shared" si="0"/>
        <v>0</v>
      </c>
    </row>
    <row r="16" spans="1:47" ht="12.75" customHeight="1" x14ac:dyDescent="0.2">
      <c r="A16" s="149"/>
      <c r="B16" s="114"/>
      <c r="C16" s="36" t="s">
        <v>62</v>
      </c>
      <c r="D16" s="2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7">
        <f t="shared" si="1"/>
        <v>0</v>
      </c>
      <c r="AR16" s="3">
        <f t="shared" si="2"/>
        <v>132</v>
      </c>
      <c r="AS16" s="38">
        <f t="shared" si="0"/>
        <v>0</v>
      </c>
    </row>
    <row r="17" spans="1:45" ht="12.75" customHeight="1" x14ac:dyDescent="0.2">
      <c r="A17" s="149"/>
      <c r="B17" s="115"/>
      <c r="C17" s="36" t="s">
        <v>63</v>
      </c>
      <c r="D17" s="2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7">
        <f>COUNTA(E17:AP17)</f>
        <v>0</v>
      </c>
      <c r="AR17" s="3">
        <f t="shared" si="2"/>
        <v>132</v>
      </c>
      <c r="AS17" s="38">
        <f t="shared" si="0"/>
        <v>0</v>
      </c>
    </row>
    <row r="18" spans="1:45" ht="12.75" customHeight="1" x14ac:dyDescent="0.2">
      <c r="A18" s="149"/>
      <c r="B18" s="113" t="s">
        <v>16</v>
      </c>
      <c r="C18" s="36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7">
        <f>COUNTA(E18:AP18)</f>
        <v>0</v>
      </c>
      <c r="AR18" s="3">
        <f t="shared" si="2"/>
        <v>132</v>
      </c>
      <c r="AS18" s="38">
        <f t="shared" si="0"/>
        <v>0</v>
      </c>
    </row>
    <row r="19" spans="1:45" ht="12.75" customHeight="1" x14ac:dyDescent="0.2">
      <c r="A19" s="149"/>
      <c r="B19" s="114"/>
      <c r="C19" s="36" t="s">
        <v>62</v>
      </c>
      <c r="D19" s="2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7">
        <f t="shared" ref="AQ19:AQ35" si="3">COUNTA(E19:AP19)</f>
        <v>0</v>
      </c>
      <c r="AR19" s="3">
        <f t="shared" si="2"/>
        <v>132</v>
      </c>
      <c r="AS19" s="38">
        <f t="shared" si="0"/>
        <v>0</v>
      </c>
    </row>
    <row r="20" spans="1:45" ht="12.75" customHeight="1" x14ac:dyDescent="0.2">
      <c r="A20" s="149"/>
      <c r="B20" s="115"/>
      <c r="C20" s="36" t="s">
        <v>63</v>
      </c>
      <c r="D20" s="2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7">
        <f t="shared" si="3"/>
        <v>0</v>
      </c>
      <c r="AR20" s="3">
        <f t="shared" si="2"/>
        <v>132</v>
      </c>
      <c r="AS20" s="38">
        <f t="shared" si="0"/>
        <v>0</v>
      </c>
    </row>
    <row r="21" spans="1:45" ht="12.75" customHeight="1" x14ac:dyDescent="0.2">
      <c r="A21" s="149"/>
      <c r="B21" s="113" t="s">
        <v>17</v>
      </c>
      <c r="C21" s="36" t="s">
        <v>61</v>
      </c>
      <c r="D21" s="2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7">
        <f t="shared" si="3"/>
        <v>0</v>
      </c>
      <c r="AR21" s="3">
        <f t="shared" ref="AR21:AR23" si="4">33*2</f>
        <v>66</v>
      </c>
      <c r="AS21" s="38">
        <f t="shared" si="0"/>
        <v>0</v>
      </c>
    </row>
    <row r="22" spans="1:45" ht="12.75" customHeight="1" x14ac:dyDescent="0.2">
      <c r="A22" s="149"/>
      <c r="B22" s="114"/>
      <c r="C22" s="36" t="s">
        <v>62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7">
        <f t="shared" si="3"/>
        <v>0</v>
      </c>
      <c r="AR22" s="3">
        <f t="shared" si="4"/>
        <v>66</v>
      </c>
      <c r="AS22" s="38">
        <f t="shared" si="0"/>
        <v>0</v>
      </c>
    </row>
    <row r="23" spans="1:45" ht="12.75" customHeight="1" x14ac:dyDescent="0.2">
      <c r="A23" s="149"/>
      <c r="B23" s="115"/>
      <c r="C23" s="36" t="s">
        <v>63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7">
        <f t="shared" si="3"/>
        <v>0</v>
      </c>
      <c r="AR23" s="3">
        <f t="shared" si="4"/>
        <v>66</v>
      </c>
      <c r="AS23" s="38">
        <f t="shared" si="0"/>
        <v>0</v>
      </c>
    </row>
    <row r="24" spans="1:45" ht="12.75" customHeight="1" x14ac:dyDescent="0.2">
      <c r="A24" s="149"/>
      <c r="B24" s="113" t="s">
        <v>53</v>
      </c>
      <c r="C24" s="36" t="s">
        <v>61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7">
        <f t="shared" si="3"/>
        <v>0</v>
      </c>
      <c r="AR24" s="3">
        <f>33*1</f>
        <v>33</v>
      </c>
      <c r="AS24" s="38">
        <f t="shared" si="0"/>
        <v>0</v>
      </c>
    </row>
    <row r="25" spans="1:45" ht="12.75" customHeight="1" x14ac:dyDescent="0.2">
      <c r="A25" s="149"/>
      <c r="B25" s="114"/>
      <c r="C25" s="36" t="s">
        <v>62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7">
        <f t="shared" si="3"/>
        <v>0</v>
      </c>
      <c r="AR25" s="3">
        <f t="shared" ref="AR25:AR32" si="5">33*1</f>
        <v>33</v>
      </c>
      <c r="AS25" s="38">
        <f t="shared" si="0"/>
        <v>0</v>
      </c>
    </row>
    <row r="26" spans="1:45" ht="12.75" customHeight="1" x14ac:dyDescent="0.2">
      <c r="A26" s="149"/>
      <c r="B26" s="115"/>
      <c r="C26" s="36" t="s">
        <v>63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7">
        <f t="shared" si="3"/>
        <v>0</v>
      </c>
      <c r="AR26" s="3">
        <f t="shared" si="5"/>
        <v>33</v>
      </c>
      <c r="AS26" s="38">
        <f t="shared" si="0"/>
        <v>0</v>
      </c>
    </row>
    <row r="27" spans="1:45" ht="12.75" customHeight="1" x14ac:dyDescent="0.2">
      <c r="A27" s="149"/>
      <c r="B27" s="113" t="s">
        <v>54</v>
      </c>
      <c r="C27" s="36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37">
        <f t="shared" si="3"/>
        <v>0</v>
      </c>
      <c r="AR27" s="3">
        <f t="shared" si="5"/>
        <v>33</v>
      </c>
      <c r="AS27" s="38">
        <f t="shared" si="0"/>
        <v>0</v>
      </c>
    </row>
    <row r="28" spans="1:45" ht="12.75" customHeight="1" x14ac:dyDescent="0.2">
      <c r="A28" s="149"/>
      <c r="B28" s="114"/>
      <c r="C28" s="36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37">
        <f t="shared" si="3"/>
        <v>0</v>
      </c>
      <c r="AR28" s="3">
        <f t="shared" si="5"/>
        <v>33</v>
      </c>
      <c r="AS28" s="38">
        <f t="shared" si="0"/>
        <v>0</v>
      </c>
    </row>
    <row r="29" spans="1:45" ht="12.75" customHeight="1" x14ac:dyDescent="0.2">
      <c r="A29" s="149"/>
      <c r="B29" s="115"/>
      <c r="C29" s="36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37">
        <f t="shared" si="3"/>
        <v>0</v>
      </c>
      <c r="AR29" s="3">
        <f t="shared" si="5"/>
        <v>33</v>
      </c>
      <c r="AS29" s="38">
        <f t="shared" si="0"/>
        <v>0</v>
      </c>
    </row>
    <row r="30" spans="1:45" ht="12.75" customHeight="1" x14ac:dyDescent="0.2">
      <c r="A30" s="149"/>
      <c r="B30" s="113" t="s">
        <v>55</v>
      </c>
      <c r="C30" s="36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37">
        <f t="shared" si="3"/>
        <v>0</v>
      </c>
      <c r="AR30" s="3">
        <f t="shared" si="5"/>
        <v>33</v>
      </c>
      <c r="AS30" s="38">
        <f t="shared" si="0"/>
        <v>0</v>
      </c>
    </row>
    <row r="31" spans="1:45" ht="12.75" customHeight="1" x14ac:dyDescent="0.2">
      <c r="A31" s="149"/>
      <c r="B31" s="114"/>
      <c r="C31" s="36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37">
        <f t="shared" si="3"/>
        <v>0</v>
      </c>
      <c r="AR31" s="3">
        <f t="shared" si="5"/>
        <v>33</v>
      </c>
      <c r="AS31" s="38">
        <f t="shared" si="0"/>
        <v>0</v>
      </c>
    </row>
    <row r="32" spans="1:45" ht="12.75" customHeight="1" x14ac:dyDescent="0.2">
      <c r="A32" s="149"/>
      <c r="B32" s="115"/>
      <c r="C32" s="36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37">
        <f t="shared" si="3"/>
        <v>0</v>
      </c>
      <c r="AR32" s="3">
        <f t="shared" si="5"/>
        <v>33</v>
      </c>
      <c r="AS32" s="38">
        <f t="shared" si="0"/>
        <v>0</v>
      </c>
    </row>
    <row r="33" spans="1:45" ht="12.75" customHeight="1" x14ac:dyDescent="0.2">
      <c r="A33" s="149"/>
      <c r="B33" s="112" t="s">
        <v>74</v>
      </c>
      <c r="C33" s="36" t="s">
        <v>61</v>
      </c>
      <c r="D33" s="25"/>
      <c r="E33" s="4"/>
      <c r="F33" s="4"/>
      <c r="G33" s="79" t="s">
        <v>168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77" t="s">
        <v>323</v>
      </c>
      <c r="AK33" s="4"/>
      <c r="AL33" s="4"/>
      <c r="AM33" s="7"/>
      <c r="AN33" s="7"/>
      <c r="AO33" s="7"/>
      <c r="AP33" s="7"/>
      <c r="AQ33" s="37">
        <f t="shared" si="3"/>
        <v>2</v>
      </c>
      <c r="AR33" s="3">
        <f>33*3</f>
        <v>99</v>
      </c>
      <c r="AS33" s="38">
        <f t="shared" si="0"/>
        <v>2.0202020202020204E-2</v>
      </c>
    </row>
    <row r="34" spans="1:45" ht="12.75" customHeight="1" x14ac:dyDescent="0.2">
      <c r="A34" s="149"/>
      <c r="B34" s="112"/>
      <c r="C34" s="36" t="s">
        <v>62</v>
      </c>
      <c r="D34" s="25"/>
      <c r="E34" s="4"/>
      <c r="F34" s="4"/>
      <c r="G34" s="79" t="s">
        <v>168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77" t="s">
        <v>323</v>
      </c>
      <c r="AK34" s="4"/>
      <c r="AL34" s="4"/>
      <c r="AM34" s="7"/>
      <c r="AN34" s="7"/>
      <c r="AO34" s="7"/>
      <c r="AP34" s="7"/>
      <c r="AQ34" s="37">
        <f t="shared" si="3"/>
        <v>2</v>
      </c>
      <c r="AR34" s="3">
        <f t="shared" ref="AR34:AR35" si="6">33*3</f>
        <v>99</v>
      </c>
      <c r="AS34" s="38">
        <f t="shared" si="0"/>
        <v>2.0202020202020204E-2</v>
      </c>
    </row>
    <row r="35" spans="1:45" ht="12.75" customHeight="1" x14ac:dyDescent="0.2">
      <c r="A35" s="149"/>
      <c r="B35" s="112"/>
      <c r="C35" s="36" t="s">
        <v>63</v>
      </c>
      <c r="D35" s="25"/>
      <c r="E35" s="4"/>
      <c r="F35" s="4"/>
      <c r="G35" s="79" t="s">
        <v>168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77" t="s">
        <v>323</v>
      </c>
      <c r="AK35" s="4"/>
      <c r="AL35" s="4"/>
      <c r="AM35" s="7"/>
      <c r="AN35" s="7"/>
      <c r="AO35" s="7"/>
      <c r="AP35" s="7"/>
      <c r="AQ35" s="37">
        <f t="shared" si="3"/>
        <v>2</v>
      </c>
      <c r="AR35" s="3">
        <f t="shared" si="6"/>
        <v>99</v>
      </c>
      <c r="AS35" s="38">
        <f t="shared" si="0"/>
        <v>2.0202020202020204E-2</v>
      </c>
    </row>
    <row r="36" spans="1:45" ht="27" customHeight="1" x14ac:dyDescent="0.2">
      <c r="A36" s="111"/>
      <c r="B36" s="111"/>
      <c r="C36" s="111"/>
      <c r="D36" s="111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5"/>
      <c r="AN36" s="55"/>
      <c r="AO36" s="55"/>
      <c r="AP36" s="55"/>
      <c r="AQ36" s="55"/>
      <c r="AR36" s="55"/>
      <c r="AS36" s="55"/>
    </row>
    <row r="37" spans="1:45" s="2" customFormat="1" ht="111.75" customHeight="1" x14ac:dyDescent="0.2">
      <c r="A37" s="127" t="s">
        <v>14</v>
      </c>
      <c r="B37" s="127"/>
      <c r="C37" s="127"/>
      <c r="D37" s="127"/>
      <c r="E37" s="153" t="s">
        <v>40</v>
      </c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5"/>
      <c r="AQ37" s="121" t="s">
        <v>20</v>
      </c>
      <c r="AR37" s="121" t="s">
        <v>22</v>
      </c>
      <c r="AS37" s="122" t="s">
        <v>21</v>
      </c>
    </row>
    <row r="38" spans="1:45" s="2" customFormat="1" ht="21.75" customHeight="1" x14ac:dyDescent="0.2">
      <c r="A38" s="123" t="s">
        <v>0</v>
      </c>
      <c r="B38" s="124"/>
      <c r="C38" s="113" t="s">
        <v>64</v>
      </c>
      <c r="D38" s="23" t="s">
        <v>18</v>
      </c>
      <c r="E38" s="112" t="s">
        <v>1</v>
      </c>
      <c r="F38" s="112"/>
      <c r="G38" s="112"/>
      <c r="H38" s="112"/>
      <c r="I38" s="112" t="s">
        <v>2</v>
      </c>
      <c r="J38" s="112"/>
      <c r="K38" s="112"/>
      <c r="L38" s="112"/>
      <c r="M38" s="112" t="s">
        <v>3</v>
      </c>
      <c r="N38" s="112"/>
      <c r="O38" s="112"/>
      <c r="P38" s="112"/>
      <c r="Q38" s="112" t="s">
        <v>4</v>
      </c>
      <c r="R38" s="112"/>
      <c r="S38" s="112"/>
      <c r="T38" s="112"/>
      <c r="U38" s="112" t="s">
        <v>5</v>
      </c>
      <c r="V38" s="112"/>
      <c r="W38" s="112"/>
      <c r="X38" s="112" t="s">
        <v>6</v>
      </c>
      <c r="Y38" s="112"/>
      <c r="Z38" s="112"/>
      <c r="AA38" s="112"/>
      <c r="AB38" s="112" t="s">
        <v>7</v>
      </c>
      <c r="AC38" s="112"/>
      <c r="AD38" s="112"/>
      <c r="AE38" s="112" t="s">
        <v>8</v>
      </c>
      <c r="AF38" s="112"/>
      <c r="AG38" s="112"/>
      <c r="AH38" s="112"/>
      <c r="AI38" s="112"/>
      <c r="AJ38" s="112" t="s">
        <v>9</v>
      </c>
      <c r="AK38" s="112"/>
      <c r="AL38" s="112"/>
      <c r="AM38" s="112" t="s">
        <v>10</v>
      </c>
      <c r="AN38" s="112"/>
      <c r="AO38" s="112"/>
      <c r="AP38" s="112"/>
      <c r="AQ38" s="121"/>
      <c r="AR38" s="121"/>
      <c r="AS38" s="122"/>
    </row>
    <row r="39" spans="1:45" s="6" customFormat="1" ht="11.25" customHeight="1" x14ac:dyDescent="0.2">
      <c r="A39" s="125"/>
      <c r="B39" s="126"/>
      <c r="C39" s="115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21"/>
      <c r="AR39" s="121"/>
      <c r="AS39" s="122"/>
    </row>
    <row r="40" spans="1:45" ht="35.25" customHeight="1" x14ac:dyDescent="0.2">
      <c r="A40" s="148" t="s">
        <v>25</v>
      </c>
      <c r="B40" s="113" t="s">
        <v>13</v>
      </c>
      <c r="C40" s="36" t="s">
        <v>77</v>
      </c>
      <c r="D40" s="40"/>
      <c r="E40" s="26"/>
      <c r="F40" s="74" t="s">
        <v>134</v>
      </c>
      <c r="G40" s="3"/>
      <c r="H40" s="3"/>
      <c r="I40" s="3"/>
      <c r="J40" s="3"/>
      <c r="K40" s="75" t="s">
        <v>136</v>
      </c>
      <c r="L40" s="3"/>
      <c r="M40" s="3"/>
      <c r="N40" s="3"/>
      <c r="O40" s="76" t="s">
        <v>138</v>
      </c>
      <c r="P40" s="3"/>
      <c r="Q40" s="26"/>
      <c r="R40" s="26"/>
      <c r="S40" s="77" t="s">
        <v>140</v>
      </c>
      <c r="T40" s="26"/>
      <c r="U40" s="26"/>
      <c r="V40" s="26"/>
      <c r="W40" s="26"/>
      <c r="X40" s="26"/>
      <c r="Y40" s="26"/>
      <c r="Z40" s="26"/>
      <c r="AA40" s="26"/>
      <c r="AC40" s="77" t="s">
        <v>307</v>
      </c>
      <c r="AD40" s="26"/>
      <c r="AE40" s="26"/>
      <c r="AF40" s="26"/>
      <c r="AG40" s="26"/>
      <c r="AH40" s="26"/>
      <c r="AI40" s="26"/>
      <c r="AJ40" s="26"/>
      <c r="AK40" s="77" t="s">
        <v>326</v>
      </c>
      <c r="AL40" s="26"/>
      <c r="AM40" s="3"/>
      <c r="AN40" s="3"/>
      <c r="AO40" s="3"/>
      <c r="AP40" s="3"/>
      <c r="AQ40" s="37">
        <f>COUNTA(E40:AP40)</f>
        <v>6</v>
      </c>
      <c r="AR40" s="3">
        <f>34*5</f>
        <v>170</v>
      </c>
      <c r="AS40" s="38">
        <f>AQ40/AR40</f>
        <v>3.5294117647058823E-2</v>
      </c>
    </row>
    <row r="41" spans="1:45" x14ac:dyDescent="0.2">
      <c r="A41" s="149"/>
      <c r="B41" s="114"/>
      <c r="C41" s="36" t="s">
        <v>78</v>
      </c>
      <c r="D41" s="40"/>
      <c r="E41" s="26"/>
      <c r="F41" s="74" t="s">
        <v>134</v>
      </c>
      <c r="G41" s="3"/>
      <c r="H41" s="3"/>
      <c r="I41" s="3"/>
      <c r="J41" s="3"/>
      <c r="K41" s="75" t="s">
        <v>136</v>
      </c>
      <c r="L41" s="3"/>
      <c r="M41" s="3"/>
      <c r="N41" s="3"/>
      <c r="O41" s="76" t="s">
        <v>138</v>
      </c>
      <c r="P41" s="3"/>
      <c r="Q41" s="4"/>
      <c r="R41" s="26"/>
      <c r="S41" s="77" t="s">
        <v>140</v>
      </c>
      <c r="T41" s="26"/>
      <c r="U41" s="26"/>
      <c r="V41" s="26"/>
      <c r="W41" s="26"/>
      <c r="X41" s="26"/>
      <c r="Y41" s="26"/>
      <c r="Z41" s="26"/>
      <c r="AA41" s="26"/>
      <c r="AB41" s="26"/>
      <c r="AC41" s="77" t="s">
        <v>306</v>
      </c>
      <c r="AD41" s="26"/>
      <c r="AE41" s="26"/>
      <c r="AF41" s="26"/>
      <c r="AG41" s="26"/>
      <c r="AH41" s="26"/>
      <c r="AI41" s="26"/>
      <c r="AJ41" s="26"/>
      <c r="AK41" s="77" t="s">
        <v>327</v>
      </c>
      <c r="AL41" s="26"/>
      <c r="AM41" s="3"/>
      <c r="AN41" s="3"/>
      <c r="AO41" s="3"/>
      <c r="AP41" s="3"/>
      <c r="AQ41" s="37">
        <f>COUNTA(E41:AP41)</f>
        <v>6</v>
      </c>
      <c r="AR41" s="3">
        <f t="shared" ref="AR41:AR42" si="7">34*5</f>
        <v>170</v>
      </c>
      <c r="AS41" s="38">
        <f t="shared" ref="AS41:AS66" si="8">AQ41/AR41</f>
        <v>3.5294117647058823E-2</v>
      </c>
    </row>
    <row r="42" spans="1:45" x14ac:dyDescent="0.2">
      <c r="A42" s="149"/>
      <c r="B42" s="115"/>
      <c r="C42" s="36" t="s">
        <v>79</v>
      </c>
      <c r="D42" s="40"/>
      <c r="E42" s="26"/>
      <c r="F42" s="74" t="s">
        <v>134</v>
      </c>
      <c r="G42" s="3"/>
      <c r="H42" s="3"/>
      <c r="I42" s="3"/>
      <c r="J42" s="3"/>
      <c r="K42" s="75" t="s">
        <v>136</v>
      </c>
      <c r="L42" s="3"/>
      <c r="M42" s="3"/>
      <c r="N42" s="3"/>
      <c r="O42" s="76" t="s">
        <v>138</v>
      </c>
      <c r="P42" s="3"/>
      <c r="Q42" s="26"/>
      <c r="R42" s="4"/>
      <c r="S42" s="77" t="s">
        <v>140</v>
      </c>
      <c r="T42" s="4"/>
      <c r="U42" s="26"/>
      <c r="V42" s="4"/>
      <c r="W42" s="4"/>
      <c r="X42" s="26"/>
      <c r="Y42" s="4"/>
      <c r="Z42" s="4"/>
      <c r="AA42" s="4"/>
      <c r="AB42" s="26"/>
      <c r="AC42" s="77" t="s">
        <v>306</v>
      </c>
      <c r="AD42" s="4"/>
      <c r="AE42" s="26"/>
      <c r="AF42" s="26"/>
      <c r="AG42" s="4"/>
      <c r="AH42" s="4"/>
      <c r="AI42" s="4"/>
      <c r="AJ42" s="26"/>
      <c r="AK42" s="77" t="s">
        <v>327</v>
      </c>
      <c r="AL42" s="4"/>
      <c r="AM42" s="3"/>
      <c r="AN42" s="3"/>
      <c r="AO42" s="3"/>
      <c r="AP42" s="3"/>
      <c r="AQ42" s="37">
        <f t="shared" ref="AQ42:AQ44" si="9">COUNTA(E42:AP42)</f>
        <v>6</v>
      </c>
      <c r="AR42" s="3">
        <f t="shared" si="7"/>
        <v>170</v>
      </c>
      <c r="AS42" s="38">
        <f t="shared" si="8"/>
        <v>3.5294117647058823E-2</v>
      </c>
    </row>
    <row r="43" spans="1:45" ht="25.5" x14ac:dyDescent="0.2">
      <c r="A43" s="149"/>
      <c r="B43" s="113" t="s">
        <v>11</v>
      </c>
      <c r="C43" s="36" t="s">
        <v>77</v>
      </c>
      <c r="D43" s="40"/>
      <c r="E43" s="26"/>
      <c r="F43" s="74" t="s">
        <v>135</v>
      </c>
      <c r="G43" s="3"/>
      <c r="H43" s="3"/>
      <c r="I43" s="3"/>
      <c r="J43" s="3"/>
      <c r="K43" s="75" t="s">
        <v>137</v>
      </c>
      <c r="L43" s="3"/>
      <c r="M43" s="3"/>
      <c r="N43" s="3"/>
      <c r="O43" s="76" t="s">
        <v>139</v>
      </c>
      <c r="P43" s="3"/>
      <c r="Q43" s="26"/>
      <c r="R43" s="4"/>
      <c r="S43" s="78" t="s">
        <v>141</v>
      </c>
      <c r="T43" s="4"/>
      <c r="U43" s="26"/>
      <c r="V43" s="4"/>
      <c r="W43" s="4"/>
      <c r="X43" s="26"/>
      <c r="Y43" s="4"/>
      <c r="Z43" s="4"/>
      <c r="AA43" s="4"/>
      <c r="AB43" s="26"/>
      <c r="AC43" s="77" t="s">
        <v>308</v>
      </c>
      <c r="AD43" s="4"/>
      <c r="AE43" s="26"/>
      <c r="AF43" s="26"/>
      <c r="AG43" s="4"/>
      <c r="AH43" s="4"/>
      <c r="AI43" s="4"/>
      <c r="AJ43" s="26"/>
      <c r="AK43" s="77" t="s">
        <v>328</v>
      </c>
      <c r="AL43" s="4"/>
      <c r="AM43" s="3"/>
      <c r="AN43" s="3"/>
      <c r="AO43" s="3"/>
      <c r="AP43" s="3"/>
      <c r="AQ43" s="37">
        <f t="shared" si="9"/>
        <v>6</v>
      </c>
      <c r="AR43" s="3">
        <f>34*4</f>
        <v>136</v>
      </c>
      <c r="AS43" s="38">
        <f t="shared" si="8"/>
        <v>4.4117647058823532E-2</v>
      </c>
    </row>
    <row r="44" spans="1:45" x14ac:dyDescent="0.2">
      <c r="A44" s="149"/>
      <c r="B44" s="114"/>
      <c r="C44" s="36" t="s">
        <v>78</v>
      </c>
      <c r="D44" s="40"/>
      <c r="E44" s="26"/>
      <c r="F44" s="74" t="s">
        <v>135</v>
      </c>
      <c r="G44" s="4"/>
      <c r="H44" s="3"/>
      <c r="I44" s="4"/>
      <c r="J44" s="4"/>
      <c r="K44" s="75" t="s">
        <v>137</v>
      </c>
      <c r="L44" s="4"/>
      <c r="M44" s="26"/>
      <c r="N44" s="4"/>
      <c r="O44" s="76" t="s">
        <v>139</v>
      </c>
      <c r="P44" s="4"/>
      <c r="Q44" s="26"/>
      <c r="R44" s="4"/>
      <c r="S44" s="78" t="s">
        <v>141</v>
      </c>
      <c r="T44" s="4"/>
      <c r="U44" s="26"/>
      <c r="V44" s="4"/>
      <c r="W44" s="4"/>
      <c r="X44" s="26"/>
      <c r="Y44" s="4"/>
      <c r="Z44" s="4"/>
      <c r="AA44" s="4"/>
      <c r="AB44" s="3"/>
      <c r="AC44" s="77" t="s">
        <v>308</v>
      </c>
      <c r="AD44" s="3"/>
      <c r="AE44" s="26"/>
      <c r="AF44" s="26"/>
      <c r="AG44" s="4"/>
      <c r="AH44" s="4"/>
      <c r="AI44" s="4"/>
      <c r="AJ44" s="26"/>
      <c r="AK44" s="77" t="s">
        <v>329</v>
      </c>
      <c r="AL44" s="4"/>
      <c r="AM44" s="3"/>
      <c r="AN44" s="3"/>
      <c r="AO44" s="3"/>
      <c r="AP44" s="3"/>
      <c r="AQ44" s="37">
        <f t="shared" si="9"/>
        <v>6</v>
      </c>
      <c r="AR44" s="3">
        <f t="shared" ref="AR44:AR48" si="10">34*4</f>
        <v>136</v>
      </c>
      <c r="AS44" s="38">
        <f t="shared" si="8"/>
        <v>4.4117647058823532E-2</v>
      </c>
    </row>
    <row r="45" spans="1:45" ht="23.25" customHeight="1" x14ac:dyDescent="0.2">
      <c r="A45" s="149"/>
      <c r="B45" s="115"/>
      <c r="C45" s="36" t="s">
        <v>79</v>
      </c>
      <c r="D45" s="40"/>
      <c r="E45" s="26"/>
      <c r="F45" s="74" t="s">
        <v>135</v>
      </c>
      <c r="G45" s="4"/>
      <c r="H45" s="40"/>
      <c r="I45" s="26"/>
      <c r="K45" s="75" t="s">
        <v>137</v>
      </c>
      <c r="L45" s="26"/>
      <c r="M45" s="26"/>
      <c r="N45" s="26"/>
      <c r="O45" s="76" t="s">
        <v>139</v>
      </c>
      <c r="P45" s="26"/>
      <c r="Q45" s="26"/>
      <c r="R45" s="4"/>
      <c r="S45" s="78" t="s">
        <v>141</v>
      </c>
      <c r="T45" s="4"/>
      <c r="U45" s="26"/>
      <c r="V45" s="4"/>
      <c r="W45" s="4"/>
      <c r="X45" s="26"/>
      <c r="Y45" s="4"/>
      <c r="Z45" s="4"/>
      <c r="AA45" s="4"/>
      <c r="AB45" s="4"/>
      <c r="AC45" s="77" t="s">
        <v>308</v>
      </c>
      <c r="AD45" s="26"/>
      <c r="AE45" s="26"/>
      <c r="AF45" s="26"/>
      <c r="AG45" s="26"/>
      <c r="AH45" s="3"/>
      <c r="AI45" s="3"/>
      <c r="AJ45" s="3"/>
      <c r="AK45" s="77" t="s">
        <v>329</v>
      </c>
      <c r="AL45" s="4"/>
      <c r="AM45" s="3"/>
      <c r="AN45" s="3"/>
      <c r="AO45" s="3"/>
      <c r="AP45" s="3"/>
      <c r="AQ45" s="37">
        <f>COUNTA(E45:AP45)</f>
        <v>6</v>
      </c>
      <c r="AR45" s="3">
        <f t="shared" si="10"/>
        <v>136</v>
      </c>
      <c r="AS45" s="38">
        <f t="shared" si="8"/>
        <v>4.4117647058823532E-2</v>
      </c>
    </row>
    <row r="46" spans="1:45" ht="25.5" x14ac:dyDescent="0.2">
      <c r="A46" s="149"/>
      <c r="B46" s="113" t="s">
        <v>16</v>
      </c>
      <c r="C46" s="36" t="s">
        <v>77</v>
      </c>
      <c r="D46" s="40"/>
      <c r="E46" s="26"/>
      <c r="F46" s="26"/>
      <c r="G46" s="3"/>
      <c r="H46" s="83"/>
      <c r="J46" s="26"/>
      <c r="K46" s="26"/>
      <c r="L46" s="26"/>
      <c r="M46" s="26"/>
      <c r="N46" s="26"/>
      <c r="O46" s="26"/>
      <c r="P46" s="26"/>
      <c r="Q46" s="26"/>
      <c r="R46" s="4"/>
      <c r="S46" s="4"/>
      <c r="T46" s="4"/>
      <c r="U46" s="26"/>
      <c r="V46" s="4"/>
      <c r="W46" s="4"/>
      <c r="X46" s="26"/>
      <c r="Y46" s="4"/>
      <c r="Z46" s="4"/>
      <c r="AA46" s="4"/>
      <c r="AB46" s="4"/>
      <c r="AC46" s="4"/>
      <c r="AD46" s="26"/>
      <c r="AE46" s="26"/>
      <c r="AF46" s="26"/>
      <c r="AG46" s="26"/>
      <c r="AH46" s="3"/>
      <c r="AI46" s="3"/>
      <c r="AJ46" s="3"/>
      <c r="AK46" s="77" t="s">
        <v>330</v>
      </c>
      <c r="AL46" s="4"/>
      <c r="AM46" s="3"/>
      <c r="AN46" s="3"/>
      <c r="AO46" s="3"/>
      <c r="AP46" s="3"/>
      <c r="AQ46" s="37">
        <f>COUNTA(E46:AP46)</f>
        <v>1</v>
      </c>
      <c r="AR46" s="3">
        <f t="shared" si="10"/>
        <v>136</v>
      </c>
      <c r="AS46" s="38">
        <f t="shared" si="8"/>
        <v>7.3529411764705881E-3</v>
      </c>
    </row>
    <row r="47" spans="1:45" x14ac:dyDescent="0.2">
      <c r="A47" s="149"/>
      <c r="B47" s="114"/>
      <c r="C47" s="36" t="s">
        <v>78</v>
      </c>
      <c r="D47" s="40"/>
      <c r="E47" s="26"/>
      <c r="F47" s="4"/>
      <c r="G47" s="3"/>
      <c r="I47" s="26"/>
      <c r="J47" s="4"/>
      <c r="K47" s="4"/>
      <c r="L47" s="4"/>
      <c r="M47" s="26"/>
      <c r="N47" s="4"/>
      <c r="O47" s="4"/>
      <c r="P47" s="4"/>
      <c r="Q47" s="26"/>
      <c r="R47" s="4"/>
      <c r="S47" s="4"/>
      <c r="T47" s="4"/>
      <c r="U47" s="26"/>
      <c r="V47" s="4"/>
      <c r="W47" s="4"/>
      <c r="X47" s="26"/>
      <c r="Y47" s="4"/>
      <c r="Z47" s="4"/>
      <c r="AA47" s="4"/>
      <c r="AB47" s="4"/>
      <c r="AC47" s="4"/>
      <c r="AD47" s="26"/>
      <c r="AE47" s="26"/>
      <c r="AF47" s="26"/>
      <c r="AG47" s="26"/>
      <c r="AH47" s="3"/>
      <c r="AI47" s="3"/>
      <c r="AJ47" s="3"/>
      <c r="AK47" s="77" t="s">
        <v>331</v>
      </c>
      <c r="AL47" s="4"/>
      <c r="AM47" s="3"/>
      <c r="AN47" s="3"/>
      <c r="AO47" s="3"/>
      <c r="AP47" s="3"/>
      <c r="AQ47" s="37">
        <f t="shared" ref="AQ47:AQ66" si="11">COUNTA(E47:AP47)</f>
        <v>1</v>
      </c>
      <c r="AR47" s="3">
        <f t="shared" si="10"/>
        <v>136</v>
      </c>
      <c r="AS47" s="38">
        <f t="shared" si="8"/>
        <v>7.3529411764705881E-3</v>
      </c>
    </row>
    <row r="48" spans="1:45" x14ac:dyDescent="0.2">
      <c r="A48" s="149"/>
      <c r="B48" s="115"/>
      <c r="C48" s="36" t="s">
        <v>79</v>
      </c>
      <c r="D48" s="40"/>
      <c r="E48" s="26"/>
      <c r="F48" s="4"/>
      <c r="G48" s="3"/>
      <c r="H48" s="83"/>
      <c r="I48" s="26"/>
      <c r="J48" s="4"/>
      <c r="K48" s="4"/>
      <c r="L48" s="4"/>
      <c r="M48" s="26"/>
      <c r="N48" s="4"/>
      <c r="O48" s="4"/>
      <c r="P48" s="4"/>
      <c r="Q48" s="26"/>
      <c r="R48" s="4"/>
      <c r="S48" s="4"/>
      <c r="T48" s="4"/>
      <c r="U48" s="26"/>
      <c r="V48" s="4"/>
      <c r="W48" s="4"/>
      <c r="X48" s="26"/>
      <c r="Y48" s="4"/>
      <c r="Z48" s="4"/>
      <c r="AA48" s="4"/>
      <c r="AB48" s="4"/>
      <c r="AC48" s="4"/>
      <c r="AD48" s="26"/>
      <c r="AE48" s="26"/>
      <c r="AF48" s="26"/>
      <c r="AG48" s="26"/>
      <c r="AH48" s="3"/>
      <c r="AI48" s="3"/>
      <c r="AJ48" s="3"/>
      <c r="AK48" s="77" t="s">
        <v>331</v>
      </c>
      <c r="AL48" s="4"/>
      <c r="AM48" s="3"/>
      <c r="AN48" s="3"/>
      <c r="AO48" s="3"/>
      <c r="AP48" s="3"/>
      <c r="AQ48" s="37">
        <f t="shared" si="11"/>
        <v>1</v>
      </c>
      <c r="AR48" s="3">
        <f t="shared" si="10"/>
        <v>136</v>
      </c>
      <c r="AS48" s="38">
        <f t="shared" si="8"/>
        <v>7.3529411764705881E-3</v>
      </c>
    </row>
    <row r="49" spans="1:45" ht="25.5" x14ac:dyDescent="0.2">
      <c r="A49" s="149"/>
      <c r="B49" s="113" t="s">
        <v>17</v>
      </c>
      <c r="C49" s="36" t="s">
        <v>77</v>
      </c>
      <c r="D49" s="40"/>
      <c r="E49" s="26"/>
      <c r="F49" s="4"/>
      <c r="G49" s="4"/>
      <c r="H49" s="83"/>
      <c r="I49" s="26"/>
      <c r="J49" s="4"/>
      <c r="K49" s="4"/>
      <c r="L49" s="4"/>
      <c r="M49" s="26"/>
      <c r="N49" s="4"/>
      <c r="O49" s="4"/>
      <c r="P49" s="4"/>
      <c r="Q49" s="4"/>
      <c r="R49" s="4"/>
      <c r="S49" s="4"/>
      <c r="T49" s="4"/>
      <c r="U49" s="26"/>
      <c r="V49" s="4"/>
      <c r="W49" s="4"/>
      <c r="X49" s="26"/>
      <c r="Y49" s="4"/>
      <c r="Z49" s="4"/>
      <c r="AA49" s="4"/>
      <c r="AB49" s="4"/>
      <c r="AC49" s="4"/>
      <c r="AD49" s="4"/>
      <c r="AE49" s="26"/>
      <c r="AF49" s="26"/>
      <c r="AG49" s="3"/>
      <c r="AH49" s="3"/>
      <c r="AI49" s="3"/>
      <c r="AJ49" s="77" t="s">
        <v>324</v>
      </c>
      <c r="AK49" s="4"/>
      <c r="AL49" s="4"/>
      <c r="AM49" s="3"/>
      <c r="AN49" s="3"/>
      <c r="AO49" s="3"/>
      <c r="AP49" s="3"/>
      <c r="AQ49" s="37">
        <f t="shared" si="11"/>
        <v>1</v>
      </c>
      <c r="AR49" s="3">
        <f>34*2</f>
        <v>68</v>
      </c>
      <c r="AS49" s="38">
        <f t="shared" si="8"/>
        <v>1.4705882352941176E-2</v>
      </c>
    </row>
    <row r="50" spans="1:45" ht="12.75" customHeight="1" x14ac:dyDescent="0.2">
      <c r="A50" s="149"/>
      <c r="B50" s="114"/>
      <c r="C50" s="36" t="s">
        <v>78</v>
      </c>
      <c r="D50" s="40"/>
      <c r="E50" s="26"/>
      <c r="F50" s="4"/>
      <c r="G50" s="4"/>
      <c r="H50" s="4"/>
      <c r="I50" s="26"/>
      <c r="J50" s="4"/>
      <c r="K50" s="4"/>
      <c r="L50" s="4"/>
      <c r="M50" s="26"/>
      <c r="N50" s="4"/>
      <c r="O50" s="4"/>
      <c r="P50" s="4"/>
      <c r="Q50" s="26"/>
      <c r="R50" s="4"/>
      <c r="S50" s="4"/>
      <c r="T50" s="4"/>
      <c r="U50" s="26"/>
      <c r="V50" s="4"/>
      <c r="W50" s="4"/>
      <c r="X50" s="26"/>
      <c r="Y50" s="4"/>
      <c r="Z50" s="4"/>
      <c r="AA50" s="4"/>
      <c r="AB50" s="26"/>
      <c r="AC50" s="4"/>
      <c r="AD50" s="3"/>
      <c r="AE50" s="26"/>
      <c r="AF50" s="26"/>
      <c r="AG50" s="4"/>
      <c r="AH50" s="4"/>
      <c r="AI50" s="3"/>
      <c r="AJ50" s="77" t="s">
        <v>325</v>
      </c>
      <c r="AK50" s="4"/>
      <c r="AL50" s="4"/>
      <c r="AM50" s="3"/>
      <c r="AN50" s="3"/>
      <c r="AO50" s="3"/>
      <c r="AP50" s="3"/>
      <c r="AQ50" s="37">
        <f t="shared" si="11"/>
        <v>1</v>
      </c>
      <c r="AR50" s="3">
        <f t="shared" ref="AR50:AR54" si="12">34*2</f>
        <v>68</v>
      </c>
      <c r="AS50" s="38">
        <f t="shared" si="8"/>
        <v>1.4705882352941176E-2</v>
      </c>
    </row>
    <row r="51" spans="1:45" ht="12.75" customHeight="1" x14ac:dyDescent="0.2">
      <c r="A51" s="149"/>
      <c r="B51" s="115"/>
      <c r="C51" s="36" t="s">
        <v>79</v>
      </c>
      <c r="D51" s="40"/>
      <c r="E51" s="26"/>
      <c r="F51" s="4"/>
      <c r="G51" s="4"/>
      <c r="H51" s="4"/>
      <c r="I51" s="26"/>
      <c r="J51" s="4"/>
      <c r="K51" s="4"/>
      <c r="L51" s="4"/>
      <c r="M51" s="26"/>
      <c r="N51" s="4"/>
      <c r="O51" s="4"/>
      <c r="P51" s="4"/>
      <c r="Q51" s="26"/>
      <c r="R51" s="4"/>
      <c r="S51" s="4"/>
      <c r="T51" s="4"/>
      <c r="U51" s="26"/>
      <c r="V51" s="4"/>
      <c r="W51" s="4"/>
      <c r="X51" s="26"/>
      <c r="Y51" s="4"/>
      <c r="Z51" s="4"/>
      <c r="AA51" s="4"/>
      <c r="AB51" s="26"/>
      <c r="AC51" s="4"/>
      <c r="AD51" s="3"/>
      <c r="AE51" s="26"/>
      <c r="AF51" s="26"/>
      <c r="AG51" s="4"/>
      <c r="AH51" s="4"/>
      <c r="AI51" s="3"/>
      <c r="AJ51" s="77" t="s">
        <v>325</v>
      </c>
      <c r="AK51" s="4"/>
      <c r="AL51" s="4"/>
      <c r="AM51" s="3"/>
      <c r="AN51" s="3"/>
      <c r="AO51" s="3"/>
      <c r="AP51" s="3"/>
      <c r="AQ51" s="37">
        <f t="shared" si="11"/>
        <v>1</v>
      </c>
      <c r="AR51" s="3">
        <f t="shared" si="12"/>
        <v>68</v>
      </c>
      <c r="AS51" s="38">
        <f t="shared" si="8"/>
        <v>1.4705882352941176E-2</v>
      </c>
    </row>
    <row r="52" spans="1:45" ht="12.75" customHeight="1" x14ac:dyDescent="0.2">
      <c r="A52" s="149"/>
      <c r="B52" s="150" t="s">
        <v>76</v>
      </c>
      <c r="C52" s="36" t="s">
        <v>77</v>
      </c>
      <c r="D52" s="40"/>
      <c r="E52" s="26"/>
      <c r="F52" s="4"/>
      <c r="G52" s="75" t="s">
        <v>291</v>
      </c>
      <c r="H52" s="4"/>
      <c r="I52" s="26"/>
      <c r="J52" s="4"/>
      <c r="L52" s="4"/>
      <c r="M52" s="26"/>
      <c r="N52" s="4"/>
      <c r="O52" s="4"/>
      <c r="P52" s="4"/>
      <c r="Q52" s="26"/>
      <c r="R52" s="4"/>
      <c r="S52" s="4"/>
      <c r="T52" s="4"/>
      <c r="U52" s="26"/>
      <c r="V52" s="4"/>
      <c r="W52" s="4"/>
      <c r="X52" s="26"/>
      <c r="Y52" s="84" t="s">
        <v>312</v>
      </c>
      <c r="Z52" s="4"/>
      <c r="AA52" s="4"/>
      <c r="AB52" s="26"/>
      <c r="AC52" s="4"/>
      <c r="AD52" s="3"/>
      <c r="AE52" s="26"/>
      <c r="AF52" s="77" t="s">
        <v>317</v>
      </c>
      <c r="AG52" s="4"/>
      <c r="AH52" s="4"/>
      <c r="AI52" s="3"/>
      <c r="AJ52" s="26"/>
      <c r="AK52" s="4"/>
      <c r="AL52" s="77" t="s">
        <v>320</v>
      </c>
      <c r="AM52" s="3"/>
      <c r="AN52" s="3"/>
      <c r="AO52" s="3"/>
      <c r="AP52" s="3"/>
      <c r="AQ52" s="37">
        <f t="shared" si="11"/>
        <v>4</v>
      </c>
      <c r="AR52" s="3">
        <f t="shared" si="12"/>
        <v>68</v>
      </c>
      <c r="AS52" s="38">
        <f t="shared" si="8"/>
        <v>5.8823529411764705E-2</v>
      </c>
    </row>
    <row r="53" spans="1:45" ht="12.75" customHeight="1" x14ac:dyDescent="0.2">
      <c r="A53" s="149"/>
      <c r="B53" s="151"/>
      <c r="C53" s="36" t="s">
        <v>78</v>
      </c>
      <c r="D53" s="40"/>
      <c r="E53" s="26"/>
      <c r="F53" s="4"/>
      <c r="G53" s="75" t="s">
        <v>291</v>
      </c>
      <c r="H53" s="4"/>
      <c r="I53" s="26"/>
      <c r="J53" s="4"/>
      <c r="L53" s="4"/>
      <c r="M53" s="26"/>
      <c r="N53" s="4"/>
      <c r="O53" s="4"/>
      <c r="P53" s="4"/>
      <c r="Q53" s="26"/>
      <c r="R53" s="4"/>
      <c r="S53" s="4"/>
      <c r="T53" s="4"/>
      <c r="U53" s="26"/>
      <c r="V53" s="4"/>
      <c r="W53" s="4"/>
      <c r="X53" s="26"/>
      <c r="Y53" s="84" t="s">
        <v>313</v>
      </c>
      <c r="Z53" s="4"/>
      <c r="AA53" s="4"/>
      <c r="AB53" s="26"/>
      <c r="AC53" s="4"/>
      <c r="AD53" s="3"/>
      <c r="AE53" s="26"/>
      <c r="AF53" s="77" t="s">
        <v>318</v>
      </c>
      <c r="AG53" s="4"/>
      <c r="AH53" s="4"/>
      <c r="AI53" s="3"/>
      <c r="AJ53" s="26"/>
      <c r="AK53" s="4"/>
      <c r="AL53" s="77" t="s">
        <v>319</v>
      </c>
      <c r="AM53" s="3"/>
      <c r="AN53" s="3"/>
      <c r="AO53" s="3"/>
      <c r="AP53" s="3"/>
      <c r="AQ53" s="37">
        <f t="shared" si="11"/>
        <v>4</v>
      </c>
      <c r="AR53" s="3">
        <f t="shared" si="12"/>
        <v>68</v>
      </c>
      <c r="AS53" s="38">
        <f t="shared" si="8"/>
        <v>5.8823529411764705E-2</v>
      </c>
    </row>
    <row r="54" spans="1:45" ht="12.75" customHeight="1" x14ac:dyDescent="0.2">
      <c r="A54" s="149"/>
      <c r="B54" s="152"/>
      <c r="C54" s="36" t="s">
        <v>79</v>
      </c>
      <c r="D54" s="40"/>
      <c r="E54" s="26"/>
      <c r="F54" s="4"/>
      <c r="G54" s="75" t="s">
        <v>291</v>
      </c>
      <c r="H54" s="4"/>
      <c r="I54" s="26"/>
      <c r="J54" s="4"/>
      <c r="L54" s="4"/>
      <c r="M54" s="26"/>
      <c r="N54" s="4"/>
      <c r="O54" s="4"/>
      <c r="P54" s="4"/>
      <c r="Q54" s="26"/>
      <c r="R54" s="4"/>
      <c r="S54" s="4"/>
      <c r="T54" s="4"/>
      <c r="U54" s="26"/>
      <c r="V54" s="4"/>
      <c r="W54" s="4"/>
      <c r="X54" s="26"/>
      <c r="Y54" s="84" t="s">
        <v>313</v>
      </c>
      <c r="Z54" s="4"/>
      <c r="AA54" s="4"/>
      <c r="AB54" s="26"/>
      <c r="AC54" s="4"/>
      <c r="AD54" s="3"/>
      <c r="AE54" s="26"/>
      <c r="AF54" s="77" t="s">
        <v>318</v>
      </c>
      <c r="AG54" s="4"/>
      <c r="AH54" s="4"/>
      <c r="AI54" s="3"/>
      <c r="AJ54" s="26"/>
      <c r="AK54" s="4"/>
      <c r="AL54" s="77" t="s">
        <v>319</v>
      </c>
      <c r="AM54" s="3"/>
      <c r="AN54" s="3"/>
      <c r="AO54" s="3"/>
      <c r="AP54" s="3"/>
      <c r="AQ54" s="37">
        <f t="shared" si="11"/>
        <v>4</v>
      </c>
      <c r="AR54" s="3">
        <f t="shared" si="12"/>
        <v>68</v>
      </c>
      <c r="AS54" s="38">
        <f t="shared" si="8"/>
        <v>5.8823529411764705E-2</v>
      </c>
    </row>
    <row r="55" spans="1:45" ht="12.75" customHeight="1" x14ac:dyDescent="0.2">
      <c r="A55" s="149"/>
      <c r="B55" s="113" t="s">
        <v>53</v>
      </c>
      <c r="C55" s="36" t="s">
        <v>77</v>
      </c>
      <c r="D55" s="40"/>
      <c r="E55" s="26"/>
      <c r="F55" s="4"/>
      <c r="G55" s="4"/>
      <c r="H55" s="4"/>
      <c r="I55" s="26"/>
      <c r="J55" s="4"/>
      <c r="K55" s="4"/>
      <c r="L55" s="4"/>
      <c r="M55" s="26"/>
      <c r="N55" s="4"/>
      <c r="O55" s="4"/>
      <c r="P55" s="4"/>
      <c r="Q55" s="26"/>
      <c r="R55" s="4"/>
      <c r="S55" s="4"/>
      <c r="T55" s="4"/>
      <c r="U55" s="26"/>
      <c r="V55" s="4"/>
      <c r="W55" s="4"/>
      <c r="X55" s="26"/>
      <c r="Y55" s="4"/>
      <c r="Z55" s="4"/>
      <c r="AA55" s="3"/>
      <c r="AB55" s="26"/>
      <c r="AC55" s="4"/>
      <c r="AD55" s="4"/>
      <c r="AE55" s="26"/>
      <c r="AF55" s="26"/>
      <c r="AG55" s="4"/>
      <c r="AH55" s="4"/>
      <c r="AI55" s="4"/>
      <c r="AJ55" s="3"/>
      <c r="AK55" s="4"/>
      <c r="AL55" s="4"/>
      <c r="AM55" s="3"/>
      <c r="AN55" s="3"/>
      <c r="AO55" s="3"/>
      <c r="AP55" s="3"/>
      <c r="AQ55" s="37">
        <f t="shared" si="11"/>
        <v>0</v>
      </c>
      <c r="AR55" s="3">
        <f>34*1</f>
        <v>34</v>
      </c>
      <c r="AS55" s="38">
        <f t="shared" si="8"/>
        <v>0</v>
      </c>
    </row>
    <row r="56" spans="1:45" x14ac:dyDescent="0.2">
      <c r="A56" s="149"/>
      <c r="B56" s="114"/>
      <c r="C56" s="36" t="s">
        <v>78</v>
      </c>
      <c r="D56" s="2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3"/>
      <c r="AN56" s="3"/>
      <c r="AO56" s="3"/>
      <c r="AP56" s="3"/>
      <c r="AQ56" s="37">
        <f t="shared" si="11"/>
        <v>0</v>
      </c>
      <c r="AR56" s="3">
        <f t="shared" ref="AR56:AR63" si="13">34*1</f>
        <v>34</v>
      </c>
      <c r="AS56" s="38">
        <f t="shared" si="8"/>
        <v>0</v>
      </c>
    </row>
    <row r="57" spans="1:45" s="2" customFormat="1" ht="15" customHeight="1" x14ac:dyDescent="0.2">
      <c r="A57" s="149"/>
      <c r="B57" s="115"/>
      <c r="C57" s="36" t="s">
        <v>79</v>
      </c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37">
        <f t="shared" si="11"/>
        <v>0</v>
      </c>
      <c r="AR57" s="3">
        <f t="shared" si="13"/>
        <v>34</v>
      </c>
      <c r="AS57" s="38">
        <f t="shared" si="8"/>
        <v>0</v>
      </c>
    </row>
    <row r="58" spans="1:45" s="2" customFormat="1" ht="16.5" customHeight="1" x14ac:dyDescent="0.2">
      <c r="A58" s="149"/>
      <c r="B58" s="113" t="s">
        <v>54</v>
      </c>
      <c r="C58" s="36" t="s">
        <v>77</v>
      </c>
      <c r="D58" s="3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37">
        <f t="shared" si="11"/>
        <v>0</v>
      </c>
      <c r="AR58" s="3">
        <f t="shared" si="13"/>
        <v>34</v>
      </c>
      <c r="AS58" s="38">
        <f t="shared" si="8"/>
        <v>0</v>
      </c>
    </row>
    <row r="59" spans="1:45" s="6" customFormat="1" ht="11.25" customHeight="1" x14ac:dyDescent="0.2">
      <c r="A59" s="149"/>
      <c r="B59" s="114"/>
      <c r="C59" s="36" t="s">
        <v>78</v>
      </c>
      <c r="D59" s="3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7">
        <f t="shared" si="11"/>
        <v>0</v>
      </c>
      <c r="AR59" s="3">
        <f t="shared" si="13"/>
        <v>34</v>
      </c>
      <c r="AS59" s="38">
        <f t="shared" si="8"/>
        <v>0</v>
      </c>
    </row>
    <row r="60" spans="1:45" ht="12.75" customHeight="1" x14ac:dyDescent="0.2">
      <c r="A60" s="149"/>
      <c r="B60" s="115"/>
      <c r="C60" s="36" t="s">
        <v>79</v>
      </c>
      <c r="D60" s="40"/>
      <c r="E60" s="26"/>
      <c r="F60" s="26"/>
      <c r="G60" s="4"/>
      <c r="H60" s="26"/>
      <c r="I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3"/>
      <c r="AN60" s="3"/>
      <c r="AO60" s="3"/>
      <c r="AP60" s="3"/>
      <c r="AQ60" s="37">
        <f t="shared" si="11"/>
        <v>0</v>
      </c>
      <c r="AR60" s="3">
        <f t="shared" si="13"/>
        <v>34</v>
      </c>
      <c r="AS60" s="38">
        <f t="shared" si="8"/>
        <v>0</v>
      </c>
    </row>
    <row r="61" spans="1:45" x14ac:dyDescent="0.2">
      <c r="A61" s="149"/>
      <c r="B61" s="113" t="s">
        <v>55</v>
      </c>
      <c r="C61" s="36" t="s">
        <v>77</v>
      </c>
      <c r="D61" s="40"/>
      <c r="E61" s="26"/>
      <c r="F61" s="26"/>
      <c r="G61" s="26"/>
      <c r="H61" s="4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3"/>
      <c r="AN61" s="3"/>
      <c r="AO61" s="3"/>
      <c r="AP61" s="3"/>
      <c r="AQ61" s="37">
        <f t="shared" si="11"/>
        <v>0</v>
      </c>
      <c r="AR61" s="3">
        <f t="shared" si="13"/>
        <v>34</v>
      </c>
      <c r="AS61" s="38">
        <f t="shared" si="8"/>
        <v>0</v>
      </c>
    </row>
    <row r="62" spans="1:45" x14ac:dyDescent="0.2">
      <c r="A62" s="149"/>
      <c r="B62" s="114"/>
      <c r="C62" s="36" t="s">
        <v>78</v>
      </c>
      <c r="D62" s="40"/>
      <c r="E62" s="26"/>
      <c r="F62" s="4"/>
      <c r="G62" s="4"/>
      <c r="I62" s="26"/>
      <c r="J62" s="4"/>
      <c r="K62" s="4"/>
      <c r="L62" s="4"/>
      <c r="M62" s="26"/>
      <c r="N62" s="4"/>
      <c r="O62" s="4"/>
      <c r="P62" s="4"/>
      <c r="Q62" s="26"/>
      <c r="R62" s="4"/>
      <c r="S62" s="4"/>
      <c r="T62" s="4"/>
      <c r="U62" s="26"/>
      <c r="V62" s="4"/>
      <c r="W62" s="4"/>
      <c r="X62" s="26"/>
      <c r="Y62" s="4"/>
      <c r="Z62" s="4"/>
      <c r="AA62" s="4"/>
      <c r="AB62" s="26"/>
      <c r="AC62" s="4"/>
      <c r="AD62" s="4"/>
      <c r="AE62" s="26"/>
      <c r="AF62" s="26"/>
      <c r="AG62" s="4"/>
      <c r="AH62" s="4"/>
      <c r="AI62" s="4"/>
      <c r="AJ62" s="26"/>
      <c r="AK62" s="4"/>
      <c r="AL62" s="4"/>
      <c r="AM62" s="3"/>
      <c r="AN62" s="3"/>
      <c r="AO62" s="3"/>
      <c r="AP62" s="3"/>
      <c r="AQ62" s="37">
        <f t="shared" si="11"/>
        <v>0</v>
      </c>
      <c r="AR62" s="3">
        <f t="shared" si="13"/>
        <v>34</v>
      </c>
      <c r="AS62" s="38">
        <f t="shared" si="8"/>
        <v>0</v>
      </c>
    </row>
    <row r="63" spans="1:45" x14ac:dyDescent="0.2">
      <c r="A63" s="149"/>
      <c r="B63" s="115"/>
      <c r="C63" s="36" t="s">
        <v>79</v>
      </c>
      <c r="D63" s="40"/>
      <c r="E63" s="26"/>
      <c r="F63" s="4"/>
      <c r="H63" s="4"/>
      <c r="I63" s="26"/>
      <c r="J63" s="4"/>
      <c r="K63" s="4"/>
      <c r="L63" s="4"/>
      <c r="M63" s="26"/>
      <c r="N63" s="4"/>
      <c r="O63" s="4"/>
      <c r="P63" s="4"/>
      <c r="Q63" s="26"/>
      <c r="R63" s="4"/>
      <c r="S63" s="4"/>
      <c r="T63" s="4"/>
      <c r="U63" s="26"/>
      <c r="V63" s="4"/>
      <c r="W63" s="4"/>
      <c r="X63" s="26"/>
      <c r="Y63" s="4"/>
      <c r="Z63" s="4"/>
      <c r="AA63" s="4"/>
      <c r="AB63" s="26"/>
      <c r="AC63" s="4"/>
      <c r="AD63" s="4"/>
      <c r="AE63" s="26"/>
      <c r="AF63" s="26"/>
      <c r="AG63" s="4"/>
      <c r="AH63" s="4"/>
      <c r="AI63" s="4"/>
      <c r="AJ63" s="26"/>
      <c r="AK63" s="4"/>
      <c r="AL63" s="4"/>
      <c r="AM63" s="3"/>
      <c r="AN63" s="3"/>
      <c r="AO63" s="3"/>
      <c r="AP63" s="3"/>
      <c r="AQ63" s="37">
        <f t="shared" si="11"/>
        <v>0</v>
      </c>
      <c r="AR63" s="3">
        <f t="shared" si="13"/>
        <v>34</v>
      </c>
      <c r="AS63" s="38">
        <f t="shared" si="8"/>
        <v>0</v>
      </c>
    </row>
    <row r="64" spans="1:45" x14ac:dyDescent="0.2">
      <c r="A64" s="149"/>
      <c r="B64" s="112" t="s">
        <v>74</v>
      </c>
      <c r="C64" s="36" t="s">
        <v>77</v>
      </c>
      <c r="D64" s="40"/>
      <c r="E64" s="79" t="s">
        <v>168</v>
      </c>
      <c r="F64" s="4"/>
      <c r="G64" s="4"/>
      <c r="I64" s="4"/>
      <c r="J64" s="4"/>
      <c r="K64" s="4"/>
      <c r="L64" s="4"/>
      <c r="M64" s="26"/>
      <c r="N64" s="4"/>
      <c r="O64" s="4"/>
      <c r="P64" s="4"/>
      <c r="Q64" s="26"/>
      <c r="R64" s="4"/>
      <c r="S64" s="4"/>
      <c r="T64" s="4"/>
      <c r="U64" s="26"/>
      <c r="V64" s="4"/>
      <c r="W64" s="4"/>
      <c r="X64" s="26"/>
      <c r="Y64" s="4"/>
      <c r="Z64" s="4"/>
      <c r="AA64" s="4"/>
      <c r="AB64" s="3"/>
      <c r="AC64" s="3"/>
      <c r="AD64" s="3"/>
      <c r="AE64" s="26"/>
      <c r="AF64" s="26"/>
      <c r="AG64" s="4"/>
      <c r="AH64" s="4"/>
      <c r="AI64" s="4"/>
      <c r="AJ64" s="77" t="s">
        <v>323</v>
      </c>
      <c r="AK64" s="4"/>
      <c r="AL64" s="4"/>
      <c r="AM64" s="3"/>
      <c r="AN64" s="3"/>
      <c r="AO64" s="3"/>
      <c r="AP64" s="3"/>
      <c r="AQ64" s="37">
        <f t="shared" si="11"/>
        <v>2</v>
      </c>
      <c r="AR64" s="3">
        <f>34*2</f>
        <v>68</v>
      </c>
      <c r="AS64" s="38">
        <f t="shared" si="8"/>
        <v>2.9411764705882353E-2</v>
      </c>
    </row>
    <row r="65" spans="1:45" ht="12.75" customHeight="1" x14ac:dyDescent="0.2">
      <c r="A65" s="149"/>
      <c r="B65" s="112"/>
      <c r="C65" s="36" t="s">
        <v>78</v>
      </c>
      <c r="D65" s="40"/>
      <c r="E65" s="79" t="s">
        <v>168</v>
      </c>
      <c r="F65" s="4"/>
      <c r="G65" s="4"/>
      <c r="H65" s="4"/>
      <c r="I65" s="26"/>
      <c r="J65" s="4"/>
      <c r="K65" s="4"/>
      <c r="L65" s="4"/>
      <c r="M65" s="26"/>
      <c r="N65" s="4"/>
      <c r="O65" s="4"/>
      <c r="P65" s="4"/>
      <c r="Q65" s="26"/>
      <c r="R65" s="4"/>
      <c r="S65" s="4"/>
      <c r="T65" s="4"/>
      <c r="U65" s="26"/>
      <c r="V65" s="4"/>
      <c r="W65" s="4"/>
      <c r="X65" s="26"/>
      <c r="Y65" s="4"/>
      <c r="Z65" s="4"/>
      <c r="AA65" s="4"/>
      <c r="AB65" s="4"/>
      <c r="AC65" s="4"/>
      <c r="AD65" s="26"/>
      <c r="AE65" s="26"/>
      <c r="AF65" s="26"/>
      <c r="AG65" s="26"/>
      <c r="AH65" s="3"/>
      <c r="AI65" s="3"/>
      <c r="AJ65" s="77" t="s">
        <v>323</v>
      </c>
      <c r="AK65" s="4"/>
      <c r="AL65" s="4"/>
      <c r="AM65" s="3"/>
      <c r="AN65" s="3"/>
      <c r="AO65" s="3"/>
      <c r="AP65" s="3"/>
      <c r="AQ65" s="37">
        <f t="shared" si="11"/>
        <v>2</v>
      </c>
      <c r="AR65" s="3">
        <f t="shared" ref="AR65:AR66" si="14">34*2</f>
        <v>68</v>
      </c>
      <c r="AS65" s="38">
        <f t="shared" si="8"/>
        <v>2.9411764705882353E-2</v>
      </c>
    </row>
    <row r="66" spans="1:45" x14ac:dyDescent="0.2">
      <c r="A66" s="149"/>
      <c r="B66" s="112"/>
      <c r="C66" s="36" t="s">
        <v>79</v>
      </c>
      <c r="D66" s="40"/>
      <c r="E66" s="79" t="s">
        <v>168</v>
      </c>
      <c r="F66" s="4"/>
      <c r="G66" s="4"/>
      <c r="H66" s="4"/>
      <c r="I66" s="26"/>
      <c r="J66" s="4"/>
      <c r="K66" s="4"/>
      <c r="L66" s="4"/>
      <c r="M66" s="26"/>
      <c r="N66" s="4"/>
      <c r="O66" s="4"/>
      <c r="P66" s="4"/>
      <c r="Q66" s="26"/>
      <c r="R66" s="4"/>
      <c r="S66" s="4"/>
      <c r="T66" s="4"/>
      <c r="U66" s="26"/>
      <c r="V66" s="4"/>
      <c r="W66" s="4"/>
      <c r="X66" s="26"/>
      <c r="Y66" s="4"/>
      <c r="Z66" s="4"/>
      <c r="AA66" s="4"/>
      <c r="AB66" s="4"/>
      <c r="AC66" s="4"/>
      <c r="AD66" s="26"/>
      <c r="AE66" s="26"/>
      <c r="AF66" s="26"/>
      <c r="AG66" s="26"/>
      <c r="AH66" s="3"/>
      <c r="AI66" s="3"/>
      <c r="AJ66" s="77" t="s">
        <v>323</v>
      </c>
      <c r="AK66" s="4"/>
      <c r="AL66" s="4"/>
      <c r="AM66" s="3"/>
      <c r="AN66" s="3"/>
      <c r="AO66" s="3"/>
      <c r="AP66" s="3"/>
      <c r="AQ66" s="37">
        <f t="shared" si="11"/>
        <v>2</v>
      </c>
      <c r="AR66" s="3">
        <f t="shared" si="14"/>
        <v>68</v>
      </c>
      <c r="AS66" s="38">
        <f t="shared" si="8"/>
        <v>2.9411764705882353E-2</v>
      </c>
    </row>
    <row r="67" spans="1:45" ht="27" customHeight="1" x14ac:dyDescent="0.2">
      <c r="A67" s="55"/>
      <c r="B67" s="56"/>
      <c r="C67" s="56"/>
      <c r="D67" s="56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5"/>
      <c r="AN67" s="55"/>
      <c r="AO67" s="55"/>
      <c r="AP67" s="55"/>
      <c r="AQ67" s="55"/>
      <c r="AR67" s="55"/>
      <c r="AS67" s="55"/>
    </row>
    <row r="68" spans="1:45" ht="114" customHeight="1" x14ac:dyDescent="0.2">
      <c r="A68" s="144" t="s">
        <v>23</v>
      </c>
      <c r="B68" s="144"/>
      <c r="C68" s="144"/>
      <c r="D68" s="144"/>
      <c r="E68" s="153" t="s">
        <v>40</v>
      </c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5"/>
      <c r="AQ68" s="121" t="s">
        <v>20</v>
      </c>
      <c r="AR68" s="121" t="s">
        <v>22</v>
      </c>
      <c r="AS68" s="122" t="s">
        <v>21</v>
      </c>
    </row>
    <row r="69" spans="1:45" s="2" customFormat="1" x14ac:dyDescent="0.2">
      <c r="A69" s="123" t="s">
        <v>0</v>
      </c>
      <c r="B69" s="124"/>
      <c r="C69" s="113" t="s">
        <v>64</v>
      </c>
      <c r="D69" s="23" t="s">
        <v>18</v>
      </c>
      <c r="E69" s="112" t="s">
        <v>1</v>
      </c>
      <c r="F69" s="112"/>
      <c r="G69" s="112"/>
      <c r="H69" s="112"/>
      <c r="I69" s="112" t="s">
        <v>2</v>
      </c>
      <c r="J69" s="112"/>
      <c r="K69" s="112"/>
      <c r="L69" s="112"/>
      <c r="M69" s="112" t="s">
        <v>3</v>
      </c>
      <c r="N69" s="112"/>
      <c r="O69" s="112"/>
      <c r="P69" s="112"/>
      <c r="Q69" s="112" t="s">
        <v>4</v>
      </c>
      <c r="R69" s="112"/>
      <c r="S69" s="112"/>
      <c r="T69" s="112"/>
      <c r="U69" s="112" t="s">
        <v>5</v>
      </c>
      <c r="V69" s="112"/>
      <c r="W69" s="112"/>
      <c r="X69" s="112" t="s">
        <v>6</v>
      </c>
      <c r="Y69" s="112"/>
      <c r="Z69" s="112"/>
      <c r="AA69" s="112"/>
      <c r="AB69" s="112" t="s">
        <v>7</v>
      </c>
      <c r="AC69" s="112"/>
      <c r="AD69" s="112"/>
      <c r="AE69" s="112" t="s">
        <v>8</v>
      </c>
      <c r="AF69" s="112"/>
      <c r="AG69" s="112"/>
      <c r="AH69" s="112"/>
      <c r="AI69" s="112"/>
      <c r="AJ69" s="112" t="s">
        <v>9</v>
      </c>
      <c r="AK69" s="112"/>
      <c r="AL69" s="112"/>
      <c r="AM69" s="112" t="s">
        <v>10</v>
      </c>
      <c r="AN69" s="112"/>
      <c r="AO69" s="112"/>
      <c r="AP69" s="112"/>
      <c r="AQ69" s="121"/>
      <c r="AR69" s="121"/>
      <c r="AS69" s="122"/>
    </row>
    <row r="70" spans="1:45" s="2" customFormat="1" ht="16.5" customHeight="1" x14ac:dyDescent="0.2">
      <c r="A70" s="125"/>
      <c r="B70" s="126"/>
      <c r="C70" s="115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21"/>
      <c r="AR70" s="121"/>
      <c r="AS70" s="122"/>
    </row>
    <row r="71" spans="1:45" s="6" customFormat="1" ht="23.25" customHeight="1" x14ac:dyDescent="0.2">
      <c r="A71" s="148" t="s">
        <v>25</v>
      </c>
      <c r="B71" s="113" t="s">
        <v>13</v>
      </c>
      <c r="C71" s="36" t="s">
        <v>80</v>
      </c>
      <c r="D71" s="40"/>
      <c r="E71" s="26"/>
      <c r="F71" s="74" t="s">
        <v>134</v>
      </c>
      <c r="G71" s="3"/>
      <c r="H71" s="3"/>
      <c r="I71" s="3"/>
      <c r="J71" s="3"/>
      <c r="K71" s="75" t="s">
        <v>136</v>
      </c>
      <c r="L71" s="3"/>
      <c r="M71" s="3"/>
      <c r="N71" s="3"/>
      <c r="O71" s="76" t="s">
        <v>138</v>
      </c>
      <c r="P71" s="3"/>
      <c r="Q71" s="26"/>
      <c r="R71" s="26"/>
      <c r="S71" s="77" t="s">
        <v>140</v>
      </c>
      <c r="T71" s="26"/>
      <c r="U71" s="26"/>
      <c r="V71" s="26"/>
      <c r="W71" s="26"/>
      <c r="X71" s="26"/>
      <c r="Y71" s="26"/>
      <c r="Z71" s="26"/>
      <c r="AA71" s="26"/>
      <c r="AB71" s="26"/>
      <c r="AC71" s="77" t="s">
        <v>307</v>
      </c>
      <c r="AD71" s="26"/>
      <c r="AE71" s="26"/>
      <c r="AF71" s="26"/>
      <c r="AG71" s="26"/>
      <c r="AH71" s="26"/>
      <c r="AI71" s="26"/>
      <c r="AJ71" s="26"/>
      <c r="AK71" s="77" t="s">
        <v>326</v>
      </c>
      <c r="AL71" s="26"/>
      <c r="AM71" s="3"/>
      <c r="AN71" s="3"/>
      <c r="AO71" s="3"/>
      <c r="AP71" s="3"/>
      <c r="AQ71" s="37">
        <f>COUNTA(E71:AP71)</f>
        <v>6</v>
      </c>
      <c r="AR71" s="3">
        <f>34*5</f>
        <v>170</v>
      </c>
      <c r="AS71" s="38">
        <f>AQ71/AR71</f>
        <v>3.5294117647058823E-2</v>
      </c>
    </row>
    <row r="72" spans="1:45" s="6" customFormat="1" ht="31.5" customHeight="1" x14ac:dyDescent="0.2">
      <c r="A72" s="149"/>
      <c r="B72" s="114"/>
      <c r="C72" s="36" t="s">
        <v>81</v>
      </c>
      <c r="D72" s="40"/>
      <c r="E72" s="26"/>
      <c r="F72" s="74" t="s">
        <v>134</v>
      </c>
      <c r="G72" s="3"/>
      <c r="H72" s="3"/>
      <c r="I72" s="3"/>
      <c r="J72" s="3"/>
      <c r="K72" s="75" t="s">
        <v>136</v>
      </c>
      <c r="L72" s="3"/>
      <c r="M72" s="3"/>
      <c r="N72" s="3"/>
      <c r="O72" s="76" t="s">
        <v>138</v>
      </c>
      <c r="P72" s="3"/>
      <c r="Q72" s="4"/>
      <c r="R72" s="26"/>
      <c r="S72" s="77" t="s">
        <v>140</v>
      </c>
      <c r="T72" s="26"/>
      <c r="U72" s="26"/>
      <c r="V72" s="26"/>
      <c r="W72" s="26"/>
      <c r="X72" s="26"/>
      <c r="Y72" s="26"/>
      <c r="Z72" s="26"/>
      <c r="AA72" s="26"/>
      <c r="AB72" s="26"/>
      <c r="AC72" s="77" t="s">
        <v>306</v>
      </c>
      <c r="AD72" s="26"/>
      <c r="AE72" s="26"/>
      <c r="AF72" s="26"/>
      <c r="AG72" s="26"/>
      <c r="AH72" s="26"/>
      <c r="AI72" s="26"/>
      <c r="AJ72" s="26"/>
      <c r="AK72" s="77" t="s">
        <v>327</v>
      </c>
      <c r="AL72" s="26"/>
      <c r="AM72" s="3"/>
      <c r="AN72" s="3"/>
      <c r="AO72" s="3"/>
      <c r="AP72" s="3"/>
      <c r="AQ72" s="37">
        <f t="shared" ref="AQ72:AQ97" si="15">COUNTA(E72:AP72)</f>
        <v>6</v>
      </c>
      <c r="AR72" s="3">
        <f t="shared" ref="AR72:AR73" si="16">34*5</f>
        <v>170</v>
      </c>
      <c r="AS72" s="38">
        <f t="shared" ref="AS72:AS97" si="17">AQ72/AR72</f>
        <v>3.5294117647058823E-2</v>
      </c>
    </row>
    <row r="73" spans="1:45" s="6" customFormat="1" ht="30" customHeight="1" x14ac:dyDescent="0.2">
      <c r="A73" s="149"/>
      <c r="B73" s="115"/>
      <c r="C73" s="36" t="s">
        <v>82</v>
      </c>
      <c r="D73" s="40"/>
      <c r="E73" s="26"/>
      <c r="F73" s="74" t="s">
        <v>134</v>
      </c>
      <c r="G73" s="3"/>
      <c r="H73" s="3"/>
      <c r="I73" s="3"/>
      <c r="J73" s="3"/>
      <c r="K73" s="75" t="s">
        <v>136</v>
      </c>
      <c r="L73" s="3"/>
      <c r="M73" s="3"/>
      <c r="N73" s="3"/>
      <c r="O73" s="76" t="s">
        <v>138</v>
      </c>
      <c r="P73" s="3"/>
      <c r="Q73" s="26"/>
      <c r="R73" s="4"/>
      <c r="S73" s="77" t="s">
        <v>140</v>
      </c>
      <c r="T73" s="4"/>
      <c r="U73" s="26"/>
      <c r="V73" s="4"/>
      <c r="W73" s="4"/>
      <c r="X73" s="26"/>
      <c r="Y73" s="4"/>
      <c r="Z73" s="4"/>
      <c r="AA73" s="4"/>
      <c r="AB73" s="26"/>
      <c r="AC73" s="77" t="s">
        <v>306</v>
      </c>
      <c r="AD73" s="4"/>
      <c r="AE73" s="26"/>
      <c r="AF73" s="26"/>
      <c r="AG73" s="4"/>
      <c r="AH73" s="4"/>
      <c r="AI73" s="4"/>
      <c r="AJ73" s="26"/>
      <c r="AK73" s="77" t="s">
        <v>327</v>
      </c>
      <c r="AL73" s="4"/>
      <c r="AM73" s="3"/>
      <c r="AN73" s="3"/>
      <c r="AO73" s="3"/>
      <c r="AP73" s="3"/>
      <c r="AQ73" s="37">
        <f t="shared" si="15"/>
        <v>6</v>
      </c>
      <c r="AR73" s="3">
        <f t="shared" si="16"/>
        <v>170</v>
      </c>
      <c r="AS73" s="38">
        <f t="shared" si="17"/>
        <v>3.5294117647058823E-2</v>
      </c>
    </row>
    <row r="74" spans="1:45" s="6" customFormat="1" ht="30" customHeight="1" x14ac:dyDescent="0.2">
      <c r="A74" s="149"/>
      <c r="B74" s="113" t="s">
        <v>11</v>
      </c>
      <c r="C74" s="36" t="s">
        <v>80</v>
      </c>
      <c r="D74" s="40"/>
      <c r="E74" s="26"/>
      <c r="F74" s="74" t="s">
        <v>135</v>
      </c>
      <c r="G74" s="3"/>
      <c r="H74" s="3"/>
      <c r="I74" s="3"/>
      <c r="J74" s="3"/>
      <c r="K74" s="75" t="s">
        <v>137</v>
      </c>
      <c r="L74" s="3"/>
      <c r="M74" s="3"/>
      <c r="N74" s="3"/>
      <c r="O74" s="76" t="s">
        <v>139</v>
      </c>
      <c r="P74" s="3"/>
      <c r="Q74" s="26"/>
      <c r="R74" s="4"/>
      <c r="S74" s="78" t="s">
        <v>141</v>
      </c>
      <c r="T74" s="4"/>
      <c r="U74" s="26"/>
      <c r="V74" s="4"/>
      <c r="W74" s="4"/>
      <c r="X74" s="26"/>
      <c r="Y74" s="4"/>
      <c r="Z74" s="4"/>
      <c r="AA74" s="4"/>
      <c r="AB74" s="26"/>
      <c r="AC74" s="77" t="s">
        <v>308</v>
      </c>
      <c r="AD74" s="4"/>
      <c r="AE74" s="26"/>
      <c r="AF74" s="26"/>
      <c r="AG74" s="4"/>
      <c r="AH74" s="4"/>
      <c r="AI74" s="4"/>
      <c r="AJ74" s="26"/>
      <c r="AK74" s="77" t="s">
        <v>328</v>
      </c>
      <c r="AL74" s="4"/>
      <c r="AM74" s="3"/>
      <c r="AN74" s="3"/>
      <c r="AO74" s="3"/>
      <c r="AP74" s="3"/>
      <c r="AQ74" s="37">
        <f t="shared" si="15"/>
        <v>6</v>
      </c>
      <c r="AR74" s="3">
        <f>34*4</f>
        <v>136</v>
      </c>
      <c r="AS74" s="38">
        <f t="shared" si="17"/>
        <v>4.4117647058823532E-2</v>
      </c>
    </row>
    <row r="75" spans="1:45" s="6" customFormat="1" ht="27.75" customHeight="1" x14ac:dyDescent="0.2">
      <c r="A75" s="149"/>
      <c r="B75" s="114"/>
      <c r="C75" s="36" t="s">
        <v>81</v>
      </c>
      <c r="D75" s="40"/>
      <c r="E75" s="26"/>
      <c r="F75" s="74" t="s">
        <v>135</v>
      </c>
      <c r="G75" s="4"/>
      <c r="H75" s="3"/>
      <c r="I75" s="4"/>
      <c r="J75" s="4"/>
      <c r="K75" s="75" t="s">
        <v>137</v>
      </c>
      <c r="L75" s="4"/>
      <c r="M75" s="26"/>
      <c r="N75" s="4"/>
      <c r="O75" s="76" t="s">
        <v>139</v>
      </c>
      <c r="P75" s="4"/>
      <c r="Q75" s="26"/>
      <c r="R75" s="4"/>
      <c r="S75" s="78" t="s">
        <v>141</v>
      </c>
      <c r="T75" s="4"/>
      <c r="U75" s="26"/>
      <c r="V75" s="4"/>
      <c r="W75" s="4"/>
      <c r="X75" s="26"/>
      <c r="Y75" s="4"/>
      <c r="Z75" s="4"/>
      <c r="AA75" s="4"/>
      <c r="AB75" s="3"/>
      <c r="AC75" s="77" t="s">
        <v>308</v>
      </c>
      <c r="AD75" s="3"/>
      <c r="AE75" s="26"/>
      <c r="AF75" s="26"/>
      <c r="AG75" s="4"/>
      <c r="AH75" s="4"/>
      <c r="AI75" s="4"/>
      <c r="AJ75" s="26"/>
      <c r="AK75" s="77" t="s">
        <v>329</v>
      </c>
      <c r="AL75" s="4"/>
      <c r="AM75" s="3"/>
      <c r="AN75" s="3"/>
      <c r="AO75" s="3"/>
      <c r="AP75" s="3"/>
      <c r="AQ75" s="37">
        <f t="shared" si="15"/>
        <v>6</v>
      </c>
      <c r="AR75" s="3">
        <f t="shared" ref="AR75:AR79" si="18">34*4</f>
        <v>136</v>
      </c>
      <c r="AS75" s="38">
        <f t="shared" si="17"/>
        <v>4.4117647058823532E-2</v>
      </c>
    </row>
    <row r="76" spans="1:45" s="6" customFormat="1" ht="26.25" customHeight="1" x14ac:dyDescent="0.2">
      <c r="A76" s="149"/>
      <c r="B76" s="115"/>
      <c r="C76" s="36" t="s">
        <v>82</v>
      </c>
      <c r="D76" s="40"/>
      <c r="E76" s="26"/>
      <c r="F76" s="74" t="s">
        <v>135</v>
      </c>
      <c r="G76" s="4"/>
      <c r="H76" s="26"/>
      <c r="I76" s="26"/>
      <c r="J76" s="1"/>
      <c r="K76" s="75" t="s">
        <v>137</v>
      </c>
      <c r="L76" s="26"/>
      <c r="M76" s="26"/>
      <c r="N76" s="26"/>
      <c r="O76" s="76" t="s">
        <v>139</v>
      </c>
      <c r="P76" s="26"/>
      <c r="Q76" s="26"/>
      <c r="R76" s="4"/>
      <c r="S76" s="78" t="s">
        <v>141</v>
      </c>
      <c r="T76" s="4"/>
      <c r="U76" s="26"/>
      <c r="V76" s="4"/>
      <c r="W76" s="4"/>
      <c r="X76" s="26"/>
      <c r="Y76" s="4"/>
      <c r="Z76" s="4"/>
      <c r="AA76" s="4"/>
      <c r="AB76" s="4"/>
      <c r="AC76" s="77" t="s">
        <v>308</v>
      </c>
      <c r="AD76" s="26"/>
      <c r="AE76" s="26"/>
      <c r="AF76" s="26"/>
      <c r="AG76" s="26"/>
      <c r="AH76" s="3"/>
      <c r="AI76" s="3"/>
      <c r="AJ76" s="3"/>
      <c r="AK76" s="77" t="s">
        <v>329</v>
      </c>
      <c r="AL76" s="4"/>
      <c r="AM76" s="3"/>
      <c r="AN76" s="3"/>
      <c r="AO76" s="3"/>
      <c r="AP76" s="3"/>
      <c r="AQ76" s="37">
        <f t="shared" si="15"/>
        <v>6</v>
      </c>
      <c r="AR76" s="3">
        <f t="shared" si="18"/>
        <v>136</v>
      </c>
      <c r="AS76" s="38">
        <f t="shared" si="17"/>
        <v>4.4117647058823532E-2</v>
      </c>
    </row>
    <row r="77" spans="1:45" s="6" customFormat="1" ht="25.5" x14ac:dyDescent="0.2">
      <c r="A77" s="149"/>
      <c r="B77" s="113" t="s">
        <v>16</v>
      </c>
      <c r="C77" s="36" t="s">
        <v>80</v>
      </c>
      <c r="D77" s="40"/>
      <c r="E77" s="26"/>
      <c r="F77" s="26"/>
      <c r="G77" s="26"/>
      <c r="H77" s="4"/>
      <c r="I77" s="1"/>
      <c r="J77" s="26"/>
      <c r="K77" s="26"/>
      <c r="L77" s="26"/>
      <c r="M77" s="26"/>
      <c r="N77" s="26"/>
      <c r="O77" s="26"/>
      <c r="P77" s="26"/>
      <c r="Q77" s="26"/>
      <c r="R77" s="4"/>
      <c r="S77" s="4"/>
      <c r="T77" s="4"/>
      <c r="U77" s="26"/>
      <c r="V77" s="4"/>
      <c r="W77" s="4"/>
      <c r="X77" s="26"/>
      <c r="Y77" s="4"/>
      <c r="Z77" s="4"/>
      <c r="AA77" s="4"/>
      <c r="AB77" s="4"/>
      <c r="AC77" s="4"/>
      <c r="AD77" s="26"/>
      <c r="AE77" s="26"/>
      <c r="AF77" s="26"/>
      <c r="AG77" s="26"/>
      <c r="AH77" s="3"/>
      <c r="AI77" s="3"/>
      <c r="AJ77" s="3"/>
      <c r="AK77" s="77" t="s">
        <v>330</v>
      </c>
      <c r="AL77" s="4"/>
      <c r="AM77" s="3"/>
      <c r="AN77" s="3"/>
      <c r="AO77" s="3"/>
      <c r="AP77" s="3"/>
      <c r="AQ77" s="37">
        <f t="shared" si="15"/>
        <v>1</v>
      </c>
      <c r="AR77" s="3">
        <f t="shared" si="18"/>
        <v>136</v>
      </c>
      <c r="AS77" s="38">
        <f t="shared" si="17"/>
        <v>7.3529411764705881E-3</v>
      </c>
    </row>
    <row r="78" spans="1:45" ht="12.75" customHeight="1" x14ac:dyDescent="0.2">
      <c r="A78" s="149"/>
      <c r="B78" s="114"/>
      <c r="C78" s="36" t="s">
        <v>81</v>
      </c>
      <c r="D78" s="40"/>
      <c r="E78" s="26"/>
      <c r="F78" s="4"/>
      <c r="G78" s="4"/>
      <c r="I78" s="26"/>
      <c r="J78" s="4"/>
      <c r="K78" s="4"/>
      <c r="L78" s="4"/>
      <c r="M78" s="26"/>
      <c r="N78" s="4"/>
      <c r="O78" s="4"/>
      <c r="P78" s="4"/>
      <c r="Q78" s="26"/>
      <c r="R78" s="4"/>
      <c r="S78" s="4"/>
      <c r="T78" s="4"/>
      <c r="U78" s="26"/>
      <c r="V78" s="4"/>
      <c r="W78" s="4"/>
      <c r="X78" s="26"/>
      <c r="Y78" s="4"/>
      <c r="Z78" s="4"/>
      <c r="AA78" s="4"/>
      <c r="AB78" s="4"/>
      <c r="AC78" s="4"/>
      <c r="AD78" s="26"/>
      <c r="AE78" s="26"/>
      <c r="AF78" s="26"/>
      <c r="AG78" s="26"/>
      <c r="AH78" s="3"/>
      <c r="AI78" s="3"/>
      <c r="AJ78" s="3"/>
      <c r="AK78" s="77" t="s">
        <v>331</v>
      </c>
      <c r="AL78" s="4"/>
      <c r="AM78" s="3"/>
      <c r="AN78" s="3"/>
      <c r="AO78" s="3"/>
      <c r="AP78" s="3"/>
      <c r="AQ78" s="37">
        <f t="shared" si="15"/>
        <v>1</v>
      </c>
      <c r="AR78" s="3">
        <f t="shared" si="18"/>
        <v>136</v>
      </c>
      <c r="AS78" s="38">
        <f t="shared" si="17"/>
        <v>7.3529411764705881E-3</v>
      </c>
    </row>
    <row r="79" spans="1:45" ht="12.75" customHeight="1" x14ac:dyDescent="0.2">
      <c r="A79" s="149"/>
      <c r="B79" s="115"/>
      <c r="C79" s="36" t="s">
        <v>82</v>
      </c>
      <c r="D79" s="40"/>
      <c r="E79" s="26"/>
      <c r="F79" s="4"/>
      <c r="H79" s="4"/>
      <c r="I79" s="26"/>
      <c r="J79" s="4"/>
      <c r="K79" s="4"/>
      <c r="L79" s="4"/>
      <c r="M79" s="26"/>
      <c r="N79" s="4"/>
      <c r="O79" s="4"/>
      <c r="P79" s="4"/>
      <c r="Q79" s="26"/>
      <c r="R79" s="4"/>
      <c r="S79" s="4"/>
      <c r="T79" s="4"/>
      <c r="U79" s="26"/>
      <c r="V79" s="4"/>
      <c r="W79" s="4"/>
      <c r="X79" s="26"/>
      <c r="Y79" s="4"/>
      <c r="Z79" s="4"/>
      <c r="AA79" s="4"/>
      <c r="AB79" s="4"/>
      <c r="AC79" s="4"/>
      <c r="AD79" s="26"/>
      <c r="AE79" s="26"/>
      <c r="AF79" s="26"/>
      <c r="AG79" s="26"/>
      <c r="AH79" s="3"/>
      <c r="AI79" s="3"/>
      <c r="AJ79" s="3"/>
      <c r="AK79" s="77" t="s">
        <v>331</v>
      </c>
      <c r="AL79" s="4"/>
      <c r="AM79" s="3"/>
      <c r="AN79" s="3"/>
      <c r="AO79" s="3"/>
      <c r="AP79" s="3"/>
      <c r="AQ79" s="37">
        <f t="shared" si="15"/>
        <v>1</v>
      </c>
      <c r="AR79" s="3">
        <f t="shared" si="18"/>
        <v>136</v>
      </c>
      <c r="AS79" s="38">
        <f t="shared" si="17"/>
        <v>7.3529411764705881E-3</v>
      </c>
    </row>
    <row r="80" spans="1:45" ht="12.75" customHeight="1" x14ac:dyDescent="0.2">
      <c r="A80" s="149"/>
      <c r="B80" s="113" t="s">
        <v>17</v>
      </c>
      <c r="C80" s="36" t="s">
        <v>80</v>
      </c>
      <c r="D80" s="40"/>
      <c r="E80" s="26"/>
      <c r="F80" s="4"/>
      <c r="G80" s="4"/>
      <c r="H80" s="4"/>
      <c r="I80" s="26"/>
      <c r="J80" s="4"/>
      <c r="K80" s="4"/>
      <c r="L80" s="4"/>
      <c r="M80" s="26"/>
      <c r="N80" s="4"/>
      <c r="O80" s="4"/>
      <c r="P80" s="4"/>
      <c r="Q80" s="4"/>
      <c r="R80" s="4"/>
      <c r="S80" s="4"/>
      <c r="T80" s="4"/>
      <c r="U80" s="26"/>
      <c r="V80" s="4"/>
      <c r="W80" s="4"/>
      <c r="X80" s="26"/>
      <c r="Y80" s="4"/>
      <c r="Z80" s="4"/>
      <c r="AA80" s="4"/>
      <c r="AB80" s="4"/>
      <c r="AC80" s="4"/>
      <c r="AD80" s="4"/>
      <c r="AE80" s="26"/>
      <c r="AF80" s="26"/>
      <c r="AG80" s="3"/>
      <c r="AH80" s="3"/>
      <c r="AI80" s="3"/>
      <c r="AJ80" s="3"/>
      <c r="AK80" s="4"/>
      <c r="AL80" s="4"/>
      <c r="AM80" s="3"/>
      <c r="AN80" s="3"/>
      <c r="AO80" s="3"/>
      <c r="AP80" s="3"/>
      <c r="AQ80" s="37">
        <f t="shared" si="15"/>
        <v>0</v>
      </c>
      <c r="AR80" s="3">
        <f>34*2</f>
        <v>68</v>
      </c>
      <c r="AS80" s="38">
        <f t="shared" si="17"/>
        <v>0</v>
      </c>
    </row>
    <row r="81" spans="1:45" ht="12.75" customHeight="1" x14ac:dyDescent="0.2">
      <c r="A81" s="149"/>
      <c r="B81" s="114"/>
      <c r="C81" s="36" t="s">
        <v>81</v>
      </c>
      <c r="D81" s="40"/>
      <c r="E81" s="26"/>
      <c r="F81" s="4"/>
      <c r="G81" s="4"/>
      <c r="H81" s="4"/>
      <c r="I81" s="26"/>
      <c r="J81" s="4"/>
      <c r="K81" s="4"/>
      <c r="L81" s="4"/>
      <c r="M81" s="26"/>
      <c r="N81" s="4"/>
      <c r="O81" s="4"/>
      <c r="P81" s="4"/>
      <c r="Q81" s="26"/>
      <c r="R81" s="4"/>
      <c r="S81" s="4"/>
      <c r="T81" s="4"/>
      <c r="U81" s="26"/>
      <c r="V81" s="4"/>
      <c r="W81" s="4"/>
      <c r="X81" s="26"/>
      <c r="Y81" s="4"/>
      <c r="Z81" s="4"/>
      <c r="AA81" s="4"/>
      <c r="AB81" s="26"/>
      <c r="AC81" s="4"/>
      <c r="AD81" s="3"/>
      <c r="AE81" s="26"/>
      <c r="AF81" s="26"/>
      <c r="AG81" s="4"/>
      <c r="AH81" s="4"/>
      <c r="AI81" s="3"/>
      <c r="AJ81" s="26"/>
      <c r="AK81" s="4"/>
      <c r="AL81" s="4"/>
      <c r="AM81" s="3"/>
      <c r="AN81" s="3"/>
      <c r="AO81" s="3"/>
      <c r="AP81" s="3"/>
      <c r="AQ81" s="37">
        <f t="shared" si="15"/>
        <v>0</v>
      </c>
      <c r="AR81" s="3">
        <f t="shared" ref="AR81:AR85" si="19">34*2</f>
        <v>68</v>
      </c>
      <c r="AS81" s="38">
        <f t="shared" si="17"/>
        <v>0</v>
      </c>
    </row>
    <row r="82" spans="1:45" ht="12.75" customHeight="1" x14ac:dyDescent="0.2">
      <c r="A82" s="149"/>
      <c r="B82" s="115"/>
      <c r="C82" s="36" t="s">
        <v>82</v>
      </c>
      <c r="D82" s="40"/>
      <c r="E82" s="26"/>
      <c r="F82" s="4"/>
      <c r="G82" s="4"/>
      <c r="H82" s="4"/>
      <c r="I82" s="26"/>
      <c r="J82" s="4"/>
      <c r="K82" s="4"/>
      <c r="L82" s="4"/>
      <c r="M82" s="26"/>
      <c r="N82" s="4"/>
      <c r="O82" s="4"/>
      <c r="P82" s="4"/>
      <c r="Q82" s="26"/>
      <c r="R82" s="4"/>
      <c r="S82" s="4"/>
      <c r="T82" s="4"/>
      <c r="U82" s="26"/>
      <c r="V82" s="4"/>
      <c r="W82" s="4"/>
      <c r="X82" s="26"/>
      <c r="Y82" s="4"/>
      <c r="Z82" s="4"/>
      <c r="AA82" s="4"/>
      <c r="AB82" s="26"/>
      <c r="AC82" s="4"/>
      <c r="AD82" s="3"/>
      <c r="AE82" s="26"/>
      <c r="AF82" s="26"/>
      <c r="AG82" s="4"/>
      <c r="AH82" s="4"/>
      <c r="AI82" s="3"/>
      <c r="AJ82" s="26"/>
      <c r="AK82" s="4"/>
      <c r="AL82" s="4"/>
      <c r="AM82" s="3"/>
      <c r="AN82" s="3"/>
      <c r="AO82" s="3"/>
      <c r="AP82" s="3"/>
      <c r="AQ82" s="37">
        <f t="shared" si="15"/>
        <v>0</v>
      </c>
      <c r="AR82" s="3">
        <f t="shared" si="19"/>
        <v>68</v>
      </c>
      <c r="AS82" s="38">
        <f t="shared" si="17"/>
        <v>0</v>
      </c>
    </row>
    <row r="83" spans="1:45" ht="12.75" customHeight="1" x14ac:dyDescent="0.2">
      <c r="A83" s="149"/>
      <c r="B83" s="150" t="s">
        <v>76</v>
      </c>
      <c r="C83" s="36" t="s">
        <v>80</v>
      </c>
      <c r="D83" s="40"/>
      <c r="E83" s="26"/>
      <c r="F83" s="79" t="s">
        <v>191</v>
      </c>
      <c r="G83" s="4"/>
      <c r="H83" s="4"/>
      <c r="I83" s="26"/>
      <c r="J83" s="4"/>
      <c r="K83" s="4"/>
      <c r="L83" s="4"/>
      <c r="M83" s="26"/>
      <c r="N83" s="4"/>
      <c r="O83" s="4"/>
      <c r="P83" s="4"/>
      <c r="Q83" s="26"/>
      <c r="R83" s="4"/>
      <c r="S83" s="4"/>
      <c r="T83" s="4"/>
      <c r="U83" s="26"/>
      <c r="V83" s="4"/>
      <c r="W83" s="77" t="s">
        <v>314</v>
      </c>
      <c r="X83" s="26"/>
      <c r="Y83" s="4"/>
      <c r="Z83" s="4"/>
      <c r="AA83" s="4"/>
      <c r="AB83" s="26"/>
      <c r="AC83" s="4"/>
      <c r="AD83" s="3"/>
      <c r="AE83" s="77" t="s">
        <v>315</v>
      </c>
      <c r="AF83" s="26"/>
      <c r="AG83" s="4"/>
      <c r="AH83" s="4"/>
      <c r="AI83" s="3"/>
      <c r="AJ83" s="26"/>
      <c r="AK83" s="4"/>
      <c r="AL83" s="77" t="s">
        <v>316</v>
      </c>
      <c r="AM83" s="3"/>
      <c r="AN83" s="3"/>
      <c r="AO83" s="3"/>
      <c r="AP83" s="3"/>
      <c r="AQ83" s="37">
        <f t="shared" si="15"/>
        <v>4</v>
      </c>
      <c r="AR83" s="3">
        <f t="shared" si="19"/>
        <v>68</v>
      </c>
      <c r="AS83" s="38">
        <f t="shared" si="17"/>
        <v>5.8823529411764705E-2</v>
      </c>
    </row>
    <row r="84" spans="1:45" ht="53.25" customHeight="1" x14ac:dyDescent="0.2">
      <c r="A84" s="149"/>
      <c r="B84" s="151"/>
      <c r="C84" s="36" t="s">
        <v>81</v>
      </c>
      <c r="D84" s="40"/>
      <c r="E84" s="26"/>
      <c r="F84" s="79" t="s">
        <v>191</v>
      </c>
      <c r="G84" s="4"/>
      <c r="H84" s="4"/>
      <c r="I84" s="26"/>
      <c r="J84" s="4"/>
      <c r="K84" s="4"/>
      <c r="L84" s="4"/>
      <c r="M84" s="26"/>
      <c r="N84" s="4"/>
      <c r="O84" s="4"/>
      <c r="P84" s="4"/>
      <c r="Q84" s="26"/>
      <c r="R84" s="4"/>
      <c r="S84" s="4"/>
      <c r="T84" s="4"/>
      <c r="U84" s="26"/>
      <c r="V84" s="4"/>
      <c r="W84" s="77" t="s">
        <v>314</v>
      </c>
      <c r="X84" s="26"/>
      <c r="Y84" s="4"/>
      <c r="Z84" s="4"/>
      <c r="AA84" s="4"/>
      <c r="AB84" s="26"/>
      <c r="AC84" s="4"/>
      <c r="AD84" s="3"/>
      <c r="AE84" s="77" t="s">
        <v>315</v>
      </c>
      <c r="AF84" s="26"/>
      <c r="AG84" s="4"/>
      <c r="AH84" s="4"/>
      <c r="AI84" s="3"/>
      <c r="AJ84" s="26"/>
      <c r="AK84" s="4"/>
      <c r="AL84" s="77" t="s">
        <v>316</v>
      </c>
      <c r="AM84" s="3"/>
      <c r="AN84" s="3"/>
      <c r="AO84" s="3"/>
      <c r="AP84" s="3"/>
      <c r="AQ84" s="37">
        <f t="shared" si="15"/>
        <v>4</v>
      </c>
      <c r="AR84" s="3">
        <f t="shared" si="19"/>
        <v>68</v>
      </c>
      <c r="AS84" s="38">
        <f t="shared" si="17"/>
        <v>5.8823529411764705E-2</v>
      </c>
    </row>
    <row r="85" spans="1:45" ht="12.75" customHeight="1" x14ac:dyDescent="0.2">
      <c r="A85" s="149"/>
      <c r="B85" s="152"/>
      <c r="C85" s="36" t="s">
        <v>82</v>
      </c>
      <c r="D85" s="40"/>
      <c r="E85" s="26"/>
      <c r="F85" s="79" t="s">
        <v>191</v>
      </c>
      <c r="G85" s="4"/>
      <c r="H85" s="4"/>
      <c r="I85" s="26"/>
      <c r="J85" s="4"/>
      <c r="K85" s="4"/>
      <c r="L85" s="4"/>
      <c r="M85" s="26"/>
      <c r="N85" s="4"/>
      <c r="O85" s="4"/>
      <c r="P85" s="4"/>
      <c r="Q85" s="26"/>
      <c r="R85" s="4"/>
      <c r="S85" s="4"/>
      <c r="T85" s="4"/>
      <c r="U85" s="26"/>
      <c r="V85" s="4"/>
      <c r="W85" s="77" t="s">
        <v>314</v>
      </c>
      <c r="X85" s="26"/>
      <c r="Y85" s="4"/>
      <c r="Z85" s="4"/>
      <c r="AA85" s="4"/>
      <c r="AB85" s="26"/>
      <c r="AC85" s="4"/>
      <c r="AD85" s="3"/>
      <c r="AE85" s="77" t="s">
        <v>315</v>
      </c>
      <c r="AF85" s="26"/>
      <c r="AG85" s="4"/>
      <c r="AH85" s="4"/>
      <c r="AI85" s="3"/>
      <c r="AJ85" s="26"/>
      <c r="AK85" s="4"/>
      <c r="AL85" s="77" t="s">
        <v>316</v>
      </c>
      <c r="AM85" s="3"/>
      <c r="AN85" s="3"/>
      <c r="AO85" s="3"/>
      <c r="AP85" s="3"/>
      <c r="AQ85" s="37">
        <f t="shared" si="15"/>
        <v>4</v>
      </c>
      <c r="AR85" s="3">
        <f t="shared" si="19"/>
        <v>68</v>
      </c>
      <c r="AS85" s="38">
        <f t="shared" si="17"/>
        <v>5.8823529411764705E-2</v>
      </c>
    </row>
    <row r="86" spans="1:45" ht="12.75" customHeight="1" x14ac:dyDescent="0.2">
      <c r="A86" s="149"/>
      <c r="B86" s="113" t="s">
        <v>53</v>
      </c>
      <c r="C86" s="36" t="s">
        <v>80</v>
      </c>
      <c r="D86" s="40"/>
      <c r="E86" s="26"/>
      <c r="F86" s="4"/>
      <c r="G86" s="4"/>
      <c r="H86" s="4"/>
      <c r="I86" s="26"/>
      <c r="J86" s="4"/>
      <c r="K86" s="4"/>
      <c r="L86" s="4"/>
      <c r="M86" s="26"/>
      <c r="N86" s="4"/>
      <c r="O86" s="4"/>
      <c r="P86" s="4"/>
      <c r="Q86" s="26"/>
      <c r="R86" s="4"/>
      <c r="S86" s="4"/>
      <c r="T86" s="4"/>
      <c r="U86" s="26"/>
      <c r="V86" s="4"/>
      <c r="W86" s="4"/>
      <c r="X86" s="26"/>
      <c r="Y86" s="4"/>
      <c r="Z86" s="4"/>
      <c r="AA86" s="3"/>
      <c r="AB86" s="26"/>
      <c r="AC86" s="4"/>
      <c r="AD86" s="4"/>
      <c r="AE86" s="26"/>
      <c r="AF86" s="26"/>
      <c r="AG86" s="4"/>
      <c r="AH86" s="4"/>
      <c r="AI86" s="4"/>
      <c r="AJ86" s="3"/>
      <c r="AK86" s="4"/>
      <c r="AL86" s="4"/>
      <c r="AM86" s="3"/>
      <c r="AN86" s="3"/>
      <c r="AO86" s="3"/>
      <c r="AP86" s="3"/>
      <c r="AQ86" s="37">
        <f t="shared" si="15"/>
        <v>0</v>
      </c>
      <c r="AR86" s="3">
        <f>34*1</f>
        <v>34</v>
      </c>
      <c r="AS86" s="38">
        <f t="shared" si="17"/>
        <v>0</v>
      </c>
    </row>
    <row r="87" spans="1:45" ht="12.75" customHeight="1" x14ac:dyDescent="0.2">
      <c r="A87" s="149"/>
      <c r="B87" s="114"/>
      <c r="C87" s="24" t="s">
        <v>81</v>
      </c>
      <c r="D87" s="2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3"/>
      <c r="AN87" s="3"/>
      <c r="AO87" s="3"/>
      <c r="AP87" s="3"/>
      <c r="AQ87" s="37">
        <f t="shared" si="15"/>
        <v>0</v>
      </c>
      <c r="AR87" s="3">
        <f t="shared" ref="AR87:AR94" si="20">34*1</f>
        <v>34</v>
      </c>
      <c r="AS87" s="38">
        <f t="shared" si="17"/>
        <v>0</v>
      </c>
    </row>
    <row r="88" spans="1:45" ht="15.75" customHeight="1" x14ac:dyDescent="0.2">
      <c r="A88" s="149"/>
      <c r="B88" s="115"/>
      <c r="C88" s="24" t="s">
        <v>82</v>
      </c>
      <c r="D88" s="4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37">
        <f t="shared" si="15"/>
        <v>0</v>
      </c>
      <c r="AR88" s="3">
        <f t="shared" si="20"/>
        <v>34</v>
      </c>
      <c r="AS88" s="38">
        <f t="shared" si="17"/>
        <v>0</v>
      </c>
    </row>
    <row r="89" spans="1:45" ht="12.75" customHeight="1" x14ac:dyDescent="0.2">
      <c r="A89" s="149"/>
      <c r="B89" s="113" t="s">
        <v>54</v>
      </c>
      <c r="C89" s="36" t="s">
        <v>80</v>
      </c>
      <c r="D89" s="39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37">
        <f t="shared" si="15"/>
        <v>0</v>
      </c>
      <c r="AR89" s="3">
        <f t="shared" si="20"/>
        <v>34</v>
      </c>
      <c r="AS89" s="38">
        <f t="shared" si="17"/>
        <v>0</v>
      </c>
    </row>
    <row r="90" spans="1:45" ht="14.25" customHeight="1" x14ac:dyDescent="0.2">
      <c r="A90" s="149"/>
      <c r="B90" s="114"/>
      <c r="C90" s="36" t="s">
        <v>81</v>
      </c>
      <c r="D90" s="39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37">
        <f t="shared" si="15"/>
        <v>0</v>
      </c>
      <c r="AR90" s="3">
        <f t="shared" si="20"/>
        <v>34</v>
      </c>
      <c r="AS90" s="38">
        <f t="shared" si="17"/>
        <v>0</v>
      </c>
    </row>
    <row r="91" spans="1:45" s="2" customFormat="1" ht="11.25" customHeight="1" x14ac:dyDescent="0.2">
      <c r="A91" s="149"/>
      <c r="B91" s="115"/>
      <c r="C91" s="36" t="s">
        <v>82</v>
      </c>
      <c r="D91" s="40"/>
      <c r="E91" s="26"/>
      <c r="F91" s="26"/>
      <c r="G91" s="4"/>
      <c r="H91" s="26"/>
      <c r="I91" s="26"/>
      <c r="J91" s="1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3"/>
      <c r="AN91" s="3"/>
      <c r="AO91" s="3"/>
      <c r="AP91" s="3"/>
      <c r="AQ91" s="37">
        <f t="shared" si="15"/>
        <v>0</v>
      </c>
      <c r="AR91" s="3">
        <f t="shared" si="20"/>
        <v>34</v>
      </c>
      <c r="AS91" s="38">
        <f t="shared" si="17"/>
        <v>0</v>
      </c>
    </row>
    <row r="92" spans="1:45" s="2" customFormat="1" ht="15" customHeight="1" x14ac:dyDescent="0.2">
      <c r="A92" s="149"/>
      <c r="B92" s="113" t="s">
        <v>55</v>
      </c>
      <c r="C92" s="36" t="s">
        <v>80</v>
      </c>
      <c r="D92" s="40"/>
      <c r="E92" s="26"/>
      <c r="F92" s="26"/>
      <c r="G92" s="26"/>
      <c r="H92" s="4"/>
      <c r="I92" s="1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3"/>
      <c r="AN92" s="3"/>
      <c r="AO92" s="3"/>
      <c r="AP92" s="3"/>
      <c r="AQ92" s="37">
        <f t="shared" si="15"/>
        <v>0</v>
      </c>
      <c r="AR92" s="3">
        <f t="shared" si="20"/>
        <v>34</v>
      </c>
      <c r="AS92" s="38">
        <f t="shared" si="17"/>
        <v>0</v>
      </c>
    </row>
    <row r="93" spans="1:45" s="6" customFormat="1" ht="13.5" customHeight="1" x14ac:dyDescent="0.2">
      <c r="A93" s="149"/>
      <c r="B93" s="114"/>
      <c r="C93" s="36" t="s">
        <v>81</v>
      </c>
      <c r="D93" s="40"/>
      <c r="E93" s="26"/>
      <c r="F93" s="4"/>
      <c r="G93" s="4"/>
      <c r="H93" s="1"/>
      <c r="I93" s="26"/>
      <c r="J93" s="4"/>
      <c r="K93" s="4"/>
      <c r="L93" s="4"/>
      <c r="M93" s="26"/>
      <c r="N93" s="4"/>
      <c r="O93" s="4"/>
      <c r="P93" s="4"/>
      <c r="Q93" s="26"/>
      <c r="R93" s="4"/>
      <c r="S93" s="4"/>
      <c r="T93" s="4"/>
      <c r="U93" s="26"/>
      <c r="V93" s="4"/>
      <c r="W93" s="4"/>
      <c r="X93" s="26"/>
      <c r="Y93" s="4"/>
      <c r="Z93" s="4"/>
      <c r="AA93" s="4"/>
      <c r="AB93" s="26"/>
      <c r="AC93" s="4"/>
      <c r="AD93" s="4"/>
      <c r="AE93" s="26"/>
      <c r="AF93" s="26"/>
      <c r="AG93" s="4"/>
      <c r="AH93" s="4"/>
      <c r="AI93" s="4"/>
      <c r="AJ93" s="26"/>
      <c r="AK93" s="4"/>
      <c r="AL93" s="4"/>
      <c r="AM93" s="3"/>
      <c r="AN93" s="3"/>
      <c r="AO93" s="3"/>
      <c r="AP93" s="3"/>
      <c r="AQ93" s="37">
        <f t="shared" si="15"/>
        <v>0</v>
      </c>
      <c r="AR93" s="3">
        <f t="shared" si="20"/>
        <v>34</v>
      </c>
      <c r="AS93" s="38">
        <f t="shared" si="17"/>
        <v>0</v>
      </c>
    </row>
    <row r="94" spans="1:45" s="6" customFormat="1" ht="15" customHeight="1" x14ac:dyDescent="0.2">
      <c r="A94" s="149"/>
      <c r="B94" s="115"/>
      <c r="C94" s="36" t="s">
        <v>82</v>
      </c>
      <c r="D94" s="40"/>
      <c r="E94" s="26"/>
      <c r="F94" s="4"/>
      <c r="G94" s="1"/>
      <c r="H94" s="4"/>
      <c r="I94" s="26"/>
      <c r="J94" s="4"/>
      <c r="K94" s="4"/>
      <c r="L94" s="4"/>
      <c r="M94" s="26"/>
      <c r="N94" s="4"/>
      <c r="O94" s="4"/>
      <c r="P94" s="4"/>
      <c r="Q94" s="26"/>
      <c r="R94" s="4"/>
      <c r="S94" s="4"/>
      <c r="T94" s="4"/>
      <c r="U94" s="26"/>
      <c r="V94" s="4"/>
      <c r="W94" s="4"/>
      <c r="X94" s="26"/>
      <c r="Y94" s="4"/>
      <c r="Z94" s="4"/>
      <c r="AA94" s="4"/>
      <c r="AB94" s="26"/>
      <c r="AC94" s="4"/>
      <c r="AD94" s="4"/>
      <c r="AE94" s="26"/>
      <c r="AF94" s="26"/>
      <c r="AG94" s="4"/>
      <c r="AH94" s="4"/>
      <c r="AI94" s="4"/>
      <c r="AJ94" s="26"/>
      <c r="AK94" s="4"/>
      <c r="AL94" s="4"/>
      <c r="AM94" s="3"/>
      <c r="AN94" s="3"/>
      <c r="AO94" s="3"/>
      <c r="AP94" s="3"/>
      <c r="AQ94" s="37">
        <f t="shared" si="15"/>
        <v>0</v>
      </c>
      <c r="AR94" s="3">
        <f t="shared" si="20"/>
        <v>34</v>
      </c>
      <c r="AS94" s="38">
        <f t="shared" si="17"/>
        <v>0</v>
      </c>
    </row>
    <row r="95" spans="1:45" s="6" customFormat="1" ht="15" customHeight="1" x14ac:dyDescent="0.2">
      <c r="A95" s="149"/>
      <c r="B95" s="112" t="s">
        <v>74</v>
      </c>
      <c r="C95" s="36" t="s">
        <v>80</v>
      </c>
      <c r="D95" s="40"/>
      <c r="E95" s="79" t="s">
        <v>168</v>
      </c>
      <c r="F95" s="4"/>
      <c r="G95" s="4"/>
      <c r="H95" s="1"/>
      <c r="I95" s="4"/>
      <c r="J95" s="4"/>
      <c r="K95" s="4"/>
      <c r="L95" s="4"/>
      <c r="M95" s="26"/>
      <c r="N95" s="4"/>
      <c r="O95" s="4"/>
      <c r="P95" s="4"/>
      <c r="Q95" s="26"/>
      <c r="R95" s="4"/>
      <c r="S95" s="4"/>
      <c r="T95" s="4"/>
      <c r="U95" s="26"/>
      <c r="V95" s="4"/>
      <c r="W95" s="4"/>
      <c r="X95" s="26"/>
      <c r="Y95" s="4"/>
      <c r="Z95" s="4"/>
      <c r="AA95" s="4"/>
      <c r="AB95" s="3"/>
      <c r="AC95" s="3"/>
      <c r="AD95" s="3"/>
      <c r="AE95" s="26"/>
      <c r="AF95" s="26"/>
      <c r="AG95" s="4"/>
      <c r="AH95" s="4"/>
      <c r="AI95" s="4"/>
      <c r="AJ95" s="77" t="s">
        <v>323</v>
      </c>
      <c r="AK95" s="4"/>
      <c r="AL95" s="4"/>
      <c r="AM95" s="3"/>
      <c r="AN95" s="3"/>
      <c r="AO95" s="3"/>
      <c r="AP95" s="3"/>
      <c r="AQ95" s="37">
        <f t="shared" si="15"/>
        <v>2</v>
      </c>
      <c r="AR95" s="3">
        <f>34*2</f>
        <v>68</v>
      </c>
      <c r="AS95" s="38">
        <f t="shared" si="17"/>
        <v>2.9411764705882353E-2</v>
      </c>
    </row>
    <row r="96" spans="1:45" s="6" customFormat="1" ht="15" customHeight="1" x14ac:dyDescent="0.2">
      <c r="A96" s="149"/>
      <c r="B96" s="112"/>
      <c r="C96" s="36" t="s">
        <v>81</v>
      </c>
      <c r="D96" s="40"/>
      <c r="E96" s="79" t="s">
        <v>168</v>
      </c>
      <c r="F96" s="4"/>
      <c r="G96" s="4"/>
      <c r="H96" s="4"/>
      <c r="I96" s="26"/>
      <c r="J96" s="4"/>
      <c r="K96" s="4"/>
      <c r="L96" s="4"/>
      <c r="M96" s="26"/>
      <c r="N96" s="4"/>
      <c r="O96" s="4"/>
      <c r="P96" s="4"/>
      <c r="Q96" s="26"/>
      <c r="R96" s="4"/>
      <c r="S96" s="4"/>
      <c r="T96" s="4"/>
      <c r="U96" s="26"/>
      <c r="V96" s="4"/>
      <c r="W96" s="4"/>
      <c r="X96" s="26"/>
      <c r="Y96" s="4"/>
      <c r="Z96" s="4"/>
      <c r="AA96" s="4"/>
      <c r="AB96" s="4"/>
      <c r="AC96" s="4"/>
      <c r="AD96" s="26"/>
      <c r="AE96" s="26"/>
      <c r="AF96" s="26"/>
      <c r="AG96" s="26"/>
      <c r="AH96" s="3"/>
      <c r="AI96" s="3"/>
      <c r="AJ96" s="77" t="s">
        <v>323</v>
      </c>
      <c r="AK96" s="4"/>
      <c r="AL96" s="4"/>
      <c r="AM96" s="3"/>
      <c r="AN96" s="3"/>
      <c r="AO96" s="3"/>
      <c r="AP96" s="3"/>
      <c r="AQ96" s="37">
        <f t="shared" si="15"/>
        <v>2</v>
      </c>
      <c r="AR96" s="3">
        <f t="shared" ref="AR96:AR97" si="21">34*2</f>
        <v>68</v>
      </c>
      <c r="AS96" s="38">
        <f t="shared" si="17"/>
        <v>2.9411764705882353E-2</v>
      </c>
    </row>
    <row r="97" spans="1:45" s="6" customFormat="1" ht="15" customHeight="1" x14ac:dyDescent="0.2">
      <c r="A97" s="149"/>
      <c r="B97" s="112"/>
      <c r="C97" s="36" t="s">
        <v>82</v>
      </c>
      <c r="D97" s="40"/>
      <c r="E97" s="79" t="s">
        <v>168</v>
      </c>
      <c r="F97" s="4"/>
      <c r="G97" s="4"/>
      <c r="H97" s="4"/>
      <c r="I97" s="26"/>
      <c r="J97" s="4"/>
      <c r="K97" s="4"/>
      <c r="L97" s="4"/>
      <c r="M97" s="26"/>
      <c r="N97" s="4"/>
      <c r="O97" s="4"/>
      <c r="P97" s="4"/>
      <c r="Q97" s="26"/>
      <c r="R97" s="4"/>
      <c r="S97" s="4"/>
      <c r="T97" s="4"/>
      <c r="U97" s="26"/>
      <c r="V97" s="4"/>
      <c r="W97" s="4"/>
      <c r="X97" s="26"/>
      <c r="Y97" s="4"/>
      <c r="Z97" s="4"/>
      <c r="AA97" s="4"/>
      <c r="AB97" s="4"/>
      <c r="AC97" s="4"/>
      <c r="AD97" s="26"/>
      <c r="AE97" s="26"/>
      <c r="AF97" s="26"/>
      <c r="AG97" s="26"/>
      <c r="AH97" s="3"/>
      <c r="AI97" s="3"/>
      <c r="AJ97" s="77" t="s">
        <v>323</v>
      </c>
      <c r="AK97" s="4"/>
      <c r="AL97" s="4"/>
      <c r="AM97" s="3"/>
      <c r="AN97" s="3"/>
      <c r="AO97" s="3"/>
      <c r="AP97" s="3"/>
      <c r="AQ97" s="37">
        <f t="shared" si="15"/>
        <v>2</v>
      </c>
      <c r="AR97" s="3">
        <f t="shared" si="21"/>
        <v>68</v>
      </c>
      <c r="AS97" s="38">
        <f t="shared" si="17"/>
        <v>2.9411764705882353E-2</v>
      </c>
    </row>
    <row r="98" spans="1:45" s="6" customFormat="1" ht="20.25" customHeight="1" x14ac:dyDescent="0.2">
      <c r="A98" s="55"/>
      <c r="B98" s="56"/>
      <c r="C98" s="56"/>
      <c r="D98" s="56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5"/>
      <c r="AN98" s="55"/>
      <c r="AO98" s="55"/>
      <c r="AP98" s="55"/>
      <c r="AQ98" s="55"/>
      <c r="AR98" s="55"/>
      <c r="AS98" s="55"/>
    </row>
    <row r="99" spans="1:45" s="6" customFormat="1" ht="123" customHeight="1" x14ac:dyDescent="0.2">
      <c r="A99" s="144" t="s">
        <v>24</v>
      </c>
      <c r="B99" s="144"/>
      <c r="C99" s="144"/>
      <c r="D99" s="144"/>
      <c r="E99" s="153" t="s">
        <v>40</v>
      </c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5"/>
      <c r="AQ99" s="121" t="s">
        <v>20</v>
      </c>
      <c r="AR99" s="121" t="s">
        <v>22</v>
      </c>
      <c r="AS99" s="122" t="s">
        <v>21</v>
      </c>
    </row>
    <row r="100" spans="1:45" s="6" customFormat="1" x14ac:dyDescent="0.2">
      <c r="A100" s="123" t="s">
        <v>0</v>
      </c>
      <c r="B100" s="124"/>
      <c r="C100" s="113" t="s">
        <v>64</v>
      </c>
      <c r="D100" s="23" t="s">
        <v>18</v>
      </c>
      <c r="E100" s="112" t="s">
        <v>1</v>
      </c>
      <c r="F100" s="112"/>
      <c r="G100" s="112"/>
      <c r="H100" s="112"/>
      <c r="I100" s="112" t="s">
        <v>2</v>
      </c>
      <c r="J100" s="112"/>
      <c r="K100" s="112"/>
      <c r="L100" s="112"/>
      <c r="M100" s="112" t="s">
        <v>3</v>
      </c>
      <c r="N100" s="112"/>
      <c r="O100" s="112"/>
      <c r="P100" s="112"/>
      <c r="Q100" s="112" t="s">
        <v>4</v>
      </c>
      <c r="R100" s="112"/>
      <c r="S100" s="112"/>
      <c r="T100" s="112"/>
      <c r="U100" s="112" t="s">
        <v>5</v>
      </c>
      <c r="V100" s="112"/>
      <c r="W100" s="112"/>
      <c r="X100" s="112" t="s">
        <v>6</v>
      </c>
      <c r="Y100" s="112"/>
      <c r="Z100" s="112"/>
      <c r="AA100" s="112"/>
      <c r="AB100" s="112" t="s">
        <v>7</v>
      </c>
      <c r="AC100" s="112"/>
      <c r="AD100" s="112"/>
      <c r="AE100" s="112" t="s">
        <v>8</v>
      </c>
      <c r="AF100" s="112"/>
      <c r="AG100" s="112"/>
      <c r="AH100" s="112"/>
      <c r="AI100" s="112"/>
      <c r="AJ100" s="112" t="s">
        <v>9</v>
      </c>
      <c r="AK100" s="112"/>
      <c r="AL100" s="112"/>
      <c r="AM100" s="112" t="s">
        <v>10</v>
      </c>
      <c r="AN100" s="112"/>
      <c r="AO100" s="112"/>
      <c r="AP100" s="112"/>
      <c r="AQ100" s="121"/>
      <c r="AR100" s="121"/>
      <c r="AS100" s="122"/>
    </row>
    <row r="101" spans="1:45" s="6" customFormat="1" x14ac:dyDescent="0.2">
      <c r="A101" s="125"/>
      <c r="B101" s="126"/>
      <c r="C101" s="115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21"/>
      <c r="AR101" s="121"/>
      <c r="AS101" s="122"/>
    </row>
    <row r="102" spans="1:45" ht="34.5" customHeight="1" x14ac:dyDescent="0.2">
      <c r="A102" s="141" t="s">
        <v>25</v>
      </c>
      <c r="B102" s="113" t="s">
        <v>13</v>
      </c>
      <c r="C102" s="36" t="s">
        <v>83</v>
      </c>
      <c r="D102" s="25"/>
      <c r="E102" s="4"/>
      <c r="F102" s="74" t="s">
        <v>134</v>
      </c>
      <c r="G102" s="4"/>
      <c r="H102" s="4"/>
      <c r="I102" s="4"/>
      <c r="J102" s="4"/>
      <c r="K102" s="75" t="s">
        <v>136</v>
      </c>
      <c r="L102" s="4"/>
      <c r="M102" s="4"/>
      <c r="N102" s="4"/>
      <c r="O102" s="76" t="s">
        <v>138</v>
      </c>
      <c r="P102" s="4"/>
      <c r="Q102" s="4"/>
      <c r="R102" s="4"/>
      <c r="S102" s="77" t="s">
        <v>140</v>
      </c>
      <c r="T102" s="4"/>
      <c r="U102" s="4"/>
      <c r="V102" s="4"/>
      <c r="W102" s="4"/>
      <c r="X102" s="4"/>
      <c r="Y102" s="4"/>
      <c r="Z102" s="4"/>
      <c r="AA102" s="4"/>
      <c r="AB102" s="4"/>
      <c r="AC102" s="77" t="s">
        <v>307</v>
      </c>
      <c r="AD102" s="4"/>
      <c r="AE102" s="4"/>
      <c r="AF102" s="4"/>
      <c r="AG102" s="4"/>
      <c r="AH102" s="48" t="s">
        <v>309</v>
      </c>
      <c r="AI102" s="4"/>
      <c r="AJ102" s="4"/>
      <c r="AK102" s="77" t="s">
        <v>326</v>
      </c>
      <c r="AL102" s="4"/>
      <c r="AM102" s="7"/>
      <c r="AN102" s="7"/>
      <c r="AO102" s="7"/>
      <c r="AP102" s="7"/>
      <c r="AQ102" s="7">
        <f>COUNTA(E102:AP102)</f>
        <v>7</v>
      </c>
      <c r="AR102" s="3">
        <f>34*5</f>
        <v>170</v>
      </c>
      <c r="AS102" s="8">
        <f t="shared" ref="AS102:AS131" si="22">AQ102/AR102</f>
        <v>4.1176470588235294E-2</v>
      </c>
    </row>
    <row r="103" spans="1:45" ht="30" customHeight="1" x14ac:dyDescent="0.2">
      <c r="A103" s="141"/>
      <c r="B103" s="114"/>
      <c r="C103" s="36" t="s">
        <v>84</v>
      </c>
      <c r="D103" s="25"/>
      <c r="E103" s="4"/>
      <c r="F103" s="74" t="s">
        <v>134</v>
      </c>
      <c r="G103" s="4"/>
      <c r="H103" s="4"/>
      <c r="I103" s="4"/>
      <c r="J103" s="4"/>
      <c r="K103" s="75" t="s">
        <v>136</v>
      </c>
      <c r="L103" s="4"/>
      <c r="M103" s="4"/>
      <c r="N103" s="4"/>
      <c r="O103" s="76" t="s">
        <v>138</v>
      </c>
      <c r="P103" s="4"/>
      <c r="Q103" s="4"/>
      <c r="R103" s="4"/>
      <c r="S103" s="77" t="s">
        <v>140</v>
      </c>
      <c r="T103" s="4"/>
      <c r="U103" s="4"/>
      <c r="V103" s="4"/>
      <c r="W103" s="4"/>
      <c r="X103" s="4"/>
      <c r="Y103" s="4"/>
      <c r="Z103" s="4"/>
      <c r="AA103" s="4"/>
      <c r="AB103" s="4"/>
      <c r="AC103" s="77" t="s">
        <v>306</v>
      </c>
      <c r="AD103" s="4"/>
      <c r="AE103" s="4"/>
      <c r="AF103" s="4"/>
      <c r="AG103" s="4"/>
      <c r="AH103" s="48" t="s">
        <v>309</v>
      </c>
      <c r="AI103" s="4"/>
      <c r="AJ103" s="4"/>
      <c r="AK103" s="77" t="s">
        <v>327</v>
      </c>
      <c r="AL103" s="4"/>
      <c r="AM103" s="7"/>
      <c r="AN103" s="7"/>
      <c r="AO103" s="7"/>
      <c r="AP103" s="7"/>
      <c r="AQ103" s="7">
        <f t="shared" ref="AQ103:AQ131" si="23">COUNTA(E103:AP103)</f>
        <v>7</v>
      </c>
      <c r="AR103" s="3">
        <f t="shared" ref="AR103:AR104" si="24">34*5</f>
        <v>170</v>
      </c>
      <c r="AS103" s="8">
        <f t="shared" si="22"/>
        <v>4.1176470588235294E-2</v>
      </c>
    </row>
    <row r="104" spans="1:45" ht="24" customHeight="1" x14ac:dyDescent="0.2">
      <c r="A104" s="141"/>
      <c r="B104" s="115"/>
      <c r="C104" s="36" t="s">
        <v>85</v>
      </c>
      <c r="D104" s="25"/>
      <c r="E104" s="4"/>
      <c r="F104" s="74" t="s">
        <v>134</v>
      </c>
      <c r="G104" s="4"/>
      <c r="H104" s="4"/>
      <c r="I104" s="4"/>
      <c r="J104" s="4"/>
      <c r="K104" s="75" t="s">
        <v>136</v>
      </c>
      <c r="L104" s="4"/>
      <c r="M104" s="4"/>
      <c r="N104" s="4"/>
      <c r="O104" s="76" t="s">
        <v>138</v>
      </c>
      <c r="P104" s="4"/>
      <c r="Q104" s="4"/>
      <c r="R104" s="4"/>
      <c r="S104" s="77" t="s">
        <v>140</v>
      </c>
      <c r="T104" s="4"/>
      <c r="U104" s="4"/>
      <c r="V104" s="4"/>
      <c r="W104" s="4"/>
      <c r="X104" s="4"/>
      <c r="Y104" s="4"/>
      <c r="Z104" s="4"/>
      <c r="AA104" s="4"/>
      <c r="AB104" s="4"/>
      <c r="AC104" s="77" t="s">
        <v>306</v>
      </c>
      <c r="AD104" s="4"/>
      <c r="AE104" s="4"/>
      <c r="AF104" s="4"/>
      <c r="AG104" s="4"/>
      <c r="AH104" s="48" t="s">
        <v>309</v>
      </c>
      <c r="AI104" s="4"/>
      <c r="AJ104" s="4"/>
      <c r="AK104" s="77" t="s">
        <v>327</v>
      </c>
      <c r="AL104" s="4"/>
      <c r="AM104" s="7"/>
      <c r="AN104" s="7"/>
      <c r="AO104" s="7"/>
      <c r="AP104" s="7"/>
      <c r="AQ104" s="7">
        <f t="shared" si="23"/>
        <v>7</v>
      </c>
      <c r="AR104" s="3">
        <f t="shared" si="24"/>
        <v>170</v>
      </c>
      <c r="AS104" s="8">
        <f t="shared" si="22"/>
        <v>4.1176470588235294E-2</v>
      </c>
    </row>
    <row r="105" spans="1:45" ht="30.75" customHeight="1" x14ac:dyDescent="0.2">
      <c r="A105" s="141"/>
      <c r="B105" s="113" t="s">
        <v>11</v>
      </c>
      <c r="C105" s="24" t="s">
        <v>83</v>
      </c>
      <c r="D105" s="25"/>
      <c r="E105" s="4"/>
      <c r="F105" s="74" t="s">
        <v>135</v>
      </c>
      <c r="G105" s="4"/>
      <c r="H105" s="4"/>
      <c r="I105" s="4"/>
      <c r="J105" s="4"/>
      <c r="K105" s="75" t="s">
        <v>137</v>
      </c>
      <c r="L105" s="4"/>
      <c r="M105" s="4"/>
      <c r="N105" s="4"/>
      <c r="O105" s="76" t="s">
        <v>139</v>
      </c>
      <c r="P105" s="4"/>
      <c r="Q105" s="4"/>
      <c r="R105" s="4"/>
      <c r="S105" s="78" t="s">
        <v>141</v>
      </c>
      <c r="T105" s="4"/>
      <c r="U105" s="4"/>
      <c r="V105" s="4"/>
      <c r="W105" s="4"/>
      <c r="X105" s="4"/>
      <c r="Y105" s="4"/>
      <c r="Z105" s="4"/>
      <c r="AA105" s="4"/>
      <c r="AB105" s="4"/>
      <c r="AC105" s="77" t="s">
        <v>308</v>
      </c>
      <c r="AD105" s="4"/>
      <c r="AE105" s="4"/>
      <c r="AF105" s="4"/>
      <c r="AG105" s="4"/>
      <c r="AH105" s="48" t="s">
        <v>310</v>
      </c>
      <c r="AI105" s="4"/>
      <c r="AJ105" s="4"/>
      <c r="AK105" s="77" t="s">
        <v>328</v>
      </c>
      <c r="AL105" s="4"/>
      <c r="AM105" s="7"/>
      <c r="AN105" s="7"/>
      <c r="AO105" s="7"/>
      <c r="AP105" s="7"/>
      <c r="AQ105" s="7">
        <f t="shared" si="23"/>
        <v>7</v>
      </c>
      <c r="AR105" s="3">
        <f>34*4</f>
        <v>136</v>
      </c>
      <c r="AS105" s="8">
        <f t="shared" si="22"/>
        <v>5.1470588235294115E-2</v>
      </c>
    </row>
    <row r="106" spans="1:45" ht="26.25" customHeight="1" x14ac:dyDescent="0.2">
      <c r="A106" s="141"/>
      <c r="B106" s="114"/>
      <c r="C106" s="36" t="s">
        <v>84</v>
      </c>
      <c r="D106" s="25"/>
      <c r="E106" s="4"/>
      <c r="F106" s="74" t="s">
        <v>135</v>
      </c>
      <c r="G106" s="4"/>
      <c r="H106" s="4"/>
      <c r="I106" s="4"/>
      <c r="J106" s="4"/>
      <c r="K106" s="75" t="s">
        <v>137</v>
      </c>
      <c r="L106" s="4"/>
      <c r="M106" s="4"/>
      <c r="N106" s="4"/>
      <c r="O106" s="76" t="s">
        <v>139</v>
      </c>
      <c r="P106" s="4"/>
      <c r="Q106" s="4"/>
      <c r="R106" s="4"/>
      <c r="S106" s="78" t="s">
        <v>141</v>
      </c>
      <c r="T106" s="4"/>
      <c r="U106" s="4"/>
      <c r="V106" s="4"/>
      <c r="W106" s="4"/>
      <c r="X106" s="4"/>
      <c r="Y106" s="4"/>
      <c r="Z106" s="4"/>
      <c r="AA106" s="4"/>
      <c r="AB106" s="4"/>
      <c r="AC106" s="77" t="s">
        <v>308</v>
      </c>
      <c r="AD106" s="4"/>
      <c r="AE106" s="4"/>
      <c r="AF106" s="4"/>
      <c r="AG106" s="4"/>
      <c r="AH106" s="48" t="s">
        <v>310</v>
      </c>
      <c r="AI106" s="4"/>
      <c r="AJ106" s="4"/>
      <c r="AK106" s="77" t="s">
        <v>329</v>
      </c>
      <c r="AL106" s="4"/>
      <c r="AM106" s="7"/>
      <c r="AN106" s="7"/>
      <c r="AO106" s="7"/>
      <c r="AP106" s="7"/>
      <c r="AQ106" s="7">
        <f t="shared" si="23"/>
        <v>7</v>
      </c>
      <c r="AR106" s="3">
        <f t="shared" ref="AR106:AR110" si="25">34*4</f>
        <v>136</v>
      </c>
      <c r="AS106" s="8">
        <f t="shared" si="22"/>
        <v>5.1470588235294115E-2</v>
      </c>
    </row>
    <row r="107" spans="1:45" x14ac:dyDescent="0.2">
      <c r="A107" s="141"/>
      <c r="B107" s="115"/>
      <c r="C107" s="36" t="s">
        <v>85</v>
      </c>
      <c r="D107" s="22"/>
      <c r="E107" s="4"/>
      <c r="F107" s="74" t="s">
        <v>135</v>
      </c>
      <c r="G107" s="4"/>
      <c r="H107" s="4"/>
      <c r="I107" s="4"/>
      <c r="J107" s="4"/>
      <c r="K107" s="75" t="s">
        <v>137</v>
      </c>
      <c r="L107" s="4"/>
      <c r="M107" s="4"/>
      <c r="N107" s="4"/>
      <c r="O107" s="76" t="s">
        <v>139</v>
      </c>
      <c r="P107" s="4"/>
      <c r="Q107" s="4"/>
      <c r="R107" s="4"/>
      <c r="S107" s="78" t="s">
        <v>141</v>
      </c>
      <c r="T107" s="4"/>
      <c r="U107" s="4"/>
      <c r="V107" s="4"/>
      <c r="W107" s="4"/>
      <c r="X107" s="4"/>
      <c r="Y107" s="4"/>
      <c r="Z107" s="4"/>
      <c r="AA107" s="4"/>
      <c r="AB107" s="4"/>
      <c r="AC107" s="77" t="s">
        <v>308</v>
      </c>
      <c r="AD107" s="4"/>
      <c r="AE107" s="4"/>
      <c r="AF107" s="4"/>
      <c r="AG107" s="4"/>
      <c r="AH107" s="48" t="s">
        <v>310</v>
      </c>
      <c r="AI107" s="4"/>
      <c r="AJ107" s="4"/>
      <c r="AK107" s="77" t="s">
        <v>329</v>
      </c>
      <c r="AL107" s="4"/>
      <c r="AM107" s="7"/>
      <c r="AN107" s="7"/>
      <c r="AO107" s="7"/>
      <c r="AP107" s="7"/>
      <c r="AQ107" s="7">
        <f t="shared" si="23"/>
        <v>7</v>
      </c>
      <c r="AR107" s="3">
        <f t="shared" si="25"/>
        <v>136</v>
      </c>
      <c r="AS107" s="8">
        <f t="shared" si="22"/>
        <v>5.1470588235294115E-2</v>
      </c>
    </row>
    <row r="108" spans="1:45" ht="12.75" customHeight="1" x14ac:dyDescent="0.2">
      <c r="A108" s="141"/>
      <c r="B108" s="113" t="s">
        <v>16</v>
      </c>
      <c r="C108" s="24" t="s">
        <v>83</v>
      </c>
      <c r="D108" s="2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8" t="s">
        <v>311</v>
      </c>
      <c r="AJ108" s="4"/>
      <c r="AK108" s="77" t="s">
        <v>330</v>
      </c>
      <c r="AL108" s="4"/>
      <c r="AM108" s="7"/>
      <c r="AN108" s="7"/>
      <c r="AO108" s="7"/>
      <c r="AP108" s="7"/>
      <c r="AQ108" s="7">
        <f t="shared" si="23"/>
        <v>2</v>
      </c>
      <c r="AR108" s="3">
        <f>34*4</f>
        <v>136</v>
      </c>
      <c r="AS108" s="8">
        <f t="shared" si="22"/>
        <v>1.4705882352941176E-2</v>
      </c>
    </row>
    <row r="109" spans="1:45" ht="12.75" customHeight="1" x14ac:dyDescent="0.2">
      <c r="A109" s="141"/>
      <c r="B109" s="114"/>
      <c r="C109" s="36" t="s">
        <v>84</v>
      </c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8" t="s">
        <v>311</v>
      </c>
      <c r="AJ109" s="7"/>
      <c r="AK109" s="77" t="s">
        <v>331</v>
      </c>
      <c r="AL109" s="4"/>
      <c r="AM109" s="7"/>
      <c r="AN109" s="7"/>
      <c r="AO109" s="7"/>
      <c r="AP109" s="7"/>
      <c r="AQ109" s="7">
        <f t="shared" si="23"/>
        <v>2</v>
      </c>
      <c r="AR109" s="3">
        <f t="shared" si="25"/>
        <v>136</v>
      </c>
      <c r="AS109" s="8">
        <f t="shared" si="22"/>
        <v>1.4705882352941176E-2</v>
      </c>
    </row>
    <row r="110" spans="1:45" x14ac:dyDescent="0.2">
      <c r="A110" s="141"/>
      <c r="B110" s="114"/>
      <c r="C110" s="36" t="s">
        <v>85</v>
      </c>
      <c r="D110" s="2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8" t="s">
        <v>311</v>
      </c>
      <c r="AJ110" s="7"/>
      <c r="AK110" s="77" t="s">
        <v>331</v>
      </c>
      <c r="AL110" s="4"/>
      <c r="AM110" s="7"/>
      <c r="AN110" s="7"/>
      <c r="AO110" s="7"/>
      <c r="AP110" s="7"/>
      <c r="AQ110" s="7">
        <f t="shared" si="23"/>
        <v>2</v>
      </c>
      <c r="AR110" s="3">
        <f t="shared" si="25"/>
        <v>136</v>
      </c>
      <c r="AS110" s="8">
        <f t="shared" si="22"/>
        <v>1.4705882352941176E-2</v>
      </c>
    </row>
    <row r="111" spans="1:45" ht="12.75" customHeight="1" x14ac:dyDescent="0.2">
      <c r="A111" s="141"/>
      <c r="B111" s="112" t="s">
        <v>17</v>
      </c>
      <c r="C111" s="36" t="s">
        <v>83</v>
      </c>
      <c r="D111" s="2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8" t="s">
        <v>311</v>
      </c>
      <c r="AJ111" s="7"/>
      <c r="AK111" s="4"/>
      <c r="AL111" s="4"/>
      <c r="AM111" s="7"/>
      <c r="AN111" s="7"/>
      <c r="AO111" s="7"/>
      <c r="AP111" s="7"/>
      <c r="AQ111" s="7">
        <f t="shared" si="23"/>
        <v>1</v>
      </c>
      <c r="AR111" s="3">
        <f>34*2</f>
        <v>68</v>
      </c>
      <c r="AS111" s="8">
        <f t="shared" si="22"/>
        <v>1.4705882352941176E-2</v>
      </c>
    </row>
    <row r="112" spans="1:45" ht="12.75" customHeight="1" x14ac:dyDescent="0.2">
      <c r="A112" s="141"/>
      <c r="B112" s="112"/>
      <c r="C112" s="36" t="s">
        <v>84</v>
      </c>
      <c r="D112" s="2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8" t="s">
        <v>311</v>
      </c>
      <c r="AJ112" s="7"/>
      <c r="AK112" s="4"/>
      <c r="AL112" s="4"/>
      <c r="AM112" s="7"/>
      <c r="AN112" s="7"/>
      <c r="AO112" s="7"/>
      <c r="AP112" s="7"/>
      <c r="AQ112" s="7">
        <f t="shared" si="23"/>
        <v>1</v>
      </c>
      <c r="AR112" s="3">
        <f t="shared" ref="AR112:AR116" si="26">34*2</f>
        <v>68</v>
      </c>
      <c r="AS112" s="8">
        <f t="shared" si="22"/>
        <v>1.4705882352941176E-2</v>
      </c>
    </row>
    <row r="113" spans="1:45" x14ac:dyDescent="0.2">
      <c r="A113" s="141"/>
      <c r="B113" s="112"/>
      <c r="C113" s="36" t="s">
        <v>85</v>
      </c>
      <c r="D113" s="2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8" t="s">
        <v>311</v>
      </c>
      <c r="AJ113" s="7"/>
      <c r="AK113" s="4"/>
      <c r="AL113" s="4"/>
      <c r="AM113" s="7"/>
      <c r="AN113" s="7"/>
      <c r="AO113" s="7"/>
      <c r="AP113" s="7"/>
      <c r="AQ113" s="7">
        <f t="shared" si="23"/>
        <v>1</v>
      </c>
      <c r="AR113" s="3">
        <f t="shared" si="26"/>
        <v>68</v>
      </c>
      <c r="AS113" s="8">
        <f t="shared" si="22"/>
        <v>1.4705882352941176E-2</v>
      </c>
    </row>
    <row r="114" spans="1:45" x14ac:dyDescent="0.2">
      <c r="A114" s="141"/>
      <c r="B114" s="112" t="s">
        <v>76</v>
      </c>
      <c r="C114" s="36" t="s">
        <v>83</v>
      </c>
      <c r="D114" s="22"/>
      <c r="E114" s="4"/>
      <c r="F114" s="79" t="s">
        <v>292</v>
      </c>
      <c r="G114" s="4"/>
      <c r="H114" s="4"/>
      <c r="I114" s="4"/>
      <c r="J114" s="4"/>
      <c r="K114" s="81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77" t="s">
        <v>321</v>
      </c>
      <c r="AF114" s="4"/>
      <c r="AG114" s="4"/>
      <c r="AH114" s="4"/>
      <c r="AI114" s="48" t="s">
        <v>311</v>
      </c>
      <c r="AJ114" s="7"/>
      <c r="AK114" s="4"/>
      <c r="AL114" s="77" t="s">
        <v>322</v>
      </c>
      <c r="AM114" s="7"/>
      <c r="AN114" s="7"/>
      <c r="AO114" s="7"/>
      <c r="AP114" s="7"/>
      <c r="AQ114" s="7">
        <f t="shared" si="23"/>
        <v>4</v>
      </c>
      <c r="AR114" s="3">
        <f>34*2</f>
        <v>68</v>
      </c>
      <c r="AS114" s="8">
        <f t="shared" si="22"/>
        <v>5.8823529411764705E-2</v>
      </c>
    </row>
    <row r="115" spans="1:45" ht="36.75" customHeight="1" x14ac:dyDescent="0.2">
      <c r="A115" s="141"/>
      <c r="B115" s="112"/>
      <c r="C115" s="36" t="s">
        <v>84</v>
      </c>
      <c r="D115" s="25"/>
      <c r="E115" s="4"/>
      <c r="F115" s="79" t="s">
        <v>292</v>
      </c>
      <c r="G115" s="4"/>
      <c r="H115" s="4"/>
      <c r="I115" s="4"/>
      <c r="J115" s="4"/>
      <c r="K115" s="81"/>
      <c r="L115" s="4"/>
      <c r="M115" s="4"/>
      <c r="N115" s="4"/>
      <c r="O115" s="4"/>
      <c r="P115" s="4"/>
      <c r="Q115" s="4"/>
      <c r="R115" s="4"/>
      <c r="S115" s="4"/>
      <c r="T115" s="3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77" t="s">
        <v>321</v>
      </c>
      <c r="AF115" s="4"/>
      <c r="AG115" s="4"/>
      <c r="AH115" s="4"/>
      <c r="AI115" s="48" t="s">
        <v>311</v>
      </c>
      <c r="AJ115" s="7"/>
      <c r="AK115" s="4"/>
      <c r="AL115" s="77" t="s">
        <v>322</v>
      </c>
      <c r="AM115" s="7"/>
      <c r="AN115" s="7"/>
      <c r="AO115" s="7"/>
      <c r="AP115" s="7"/>
      <c r="AQ115" s="7">
        <f t="shared" si="23"/>
        <v>4</v>
      </c>
      <c r="AR115" s="3">
        <f t="shared" si="26"/>
        <v>68</v>
      </c>
      <c r="AS115" s="8">
        <f t="shared" si="22"/>
        <v>5.8823529411764705E-2</v>
      </c>
    </row>
    <row r="116" spans="1:45" ht="36" customHeight="1" x14ac:dyDescent="0.2">
      <c r="A116" s="141"/>
      <c r="B116" s="112"/>
      <c r="C116" s="36" t="s">
        <v>85</v>
      </c>
      <c r="D116" s="25"/>
      <c r="E116" s="4"/>
      <c r="F116" s="79" t="s">
        <v>293</v>
      </c>
      <c r="G116" s="4"/>
      <c r="H116" s="4"/>
      <c r="I116" s="4"/>
      <c r="J116" s="4"/>
      <c r="K116" s="81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77" t="s">
        <v>321</v>
      </c>
      <c r="AF116" s="4"/>
      <c r="AG116" s="3"/>
      <c r="AH116" s="4"/>
      <c r="AI116" s="48" t="s">
        <v>311</v>
      </c>
      <c r="AJ116" s="7"/>
      <c r="AK116" s="4"/>
      <c r="AL116" s="77" t="s">
        <v>322</v>
      </c>
      <c r="AM116" s="7"/>
      <c r="AN116" s="7"/>
      <c r="AO116" s="7"/>
      <c r="AP116" s="7"/>
      <c r="AQ116" s="7">
        <f t="shared" si="23"/>
        <v>4</v>
      </c>
      <c r="AR116" s="3">
        <f t="shared" si="26"/>
        <v>68</v>
      </c>
      <c r="AS116" s="8">
        <f t="shared" si="22"/>
        <v>5.8823529411764705E-2</v>
      </c>
    </row>
    <row r="117" spans="1:45" ht="12.75" customHeight="1" x14ac:dyDescent="0.2">
      <c r="A117" s="141"/>
      <c r="B117" s="112" t="s">
        <v>86</v>
      </c>
      <c r="C117" s="36" t="s">
        <v>83</v>
      </c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3"/>
      <c r="AK117" s="4"/>
      <c r="AL117" s="4"/>
      <c r="AM117" s="7"/>
      <c r="AN117" s="7"/>
      <c r="AO117" s="7"/>
      <c r="AP117" s="7"/>
      <c r="AQ117" s="7">
        <f t="shared" si="23"/>
        <v>0</v>
      </c>
      <c r="AR117" s="3">
        <f>34*1</f>
        <v>34</v>
      </c>
      <c r="AS117" s="8">
        <f t="shared" si="22"/>
        <v>0</v>
      </c>
    </row>
    <row r="118" spans="1:45" ht="12.75" customHeight="1" x14ac:dyDescent="0.2">
      <c r="A118" s="141"/>
      <c r="B118" s="112"/>
      <c r="C118" s="36" t="s">
        <v>84</v>
      </c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3"/>
      <c r="AJ118" s="4"/>
      <c r="AK118" s="4"/>
      <c r="AL118" s="4"/>
      <c r="AM118" s="7"/>
      <c r="AN118" s="7"/>
      <c r="AO118" s="7"/>
      <c r="AP118" s="7"/>
      <c r="AQ118" s="7">
        <f t="shared" si="23"/>
        <v>0</v>
      </c>
      <c r="AR118" s="3">
        <f t="shared" ref="AR118:AR128" si="27">34*1</f>
        <v>34</v>
      </c>
      <c r="AS118" s="8">
        <f t="shared" si="22"/>
        <v>0</v>
      </c>
    </row>
    <row r="119" spans="1:45" ht="12.75" customHeight="1" x14ac:dyDescent="0.2">
      <c r="A119" s="141"/>
      <c r="B119" s="112"/>
      <c r="C119" s="36" t="s">
        <v>85</v>
      </c>
      <c r="D119" s="2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3"/>
      <c r="AJ119" s="4"/>
      <c r="AK119" s="4"/>
      <c r="AL119" s="4"/>
      <c r="AM119" s="7"/>
      <c r="AN119" s="7"/>
      <c r="AO119" s="7"/>
      <c r="AP119" s="7"/>
      <c r="AQ119" s="7">
        <f t="shared" si="23"/>
        <v>0</v>
      </c>
      <c r="AR119" s="3">
        <f t="shared" si="27"/>
        <v>34</v>
      </c>
      <c r="AS119" s="8">
        <f t="shared" si="22"/>
        <v>0</v>
      </c>
    </row>
    <row r="120" spans="1:45" ht="12.75" customHeight="1" x14ac:dyDescent="0.2">
      <c r="A120" s="141"/>
      <c r="B120" s="112" t="s">
        <v>53</v>
      </c>
      <c r="C120" s="36" t="s">
        <v>83</v>
      </c>
      <c r="D120" s="2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3"/>
      <c r="AJ120" s="4"/>
      <c r="AK120" s="4"/>
      <c r="AL120" s="4"/>
      <c r="AM120" s="7"/>
      <c r="AN120" s="7"/>
      <c r="AO120" s="7"/>
      <c r="AP120" s="7"/>
      <c r="AQ120" s="7">
        <f t="shared" si="23"/>
        <v>0</v>
      </c>
      <c r="AR120" s="3">
        <f t="shared" si="27"/>
        <v>34</v>
      </c>
      <c r="AS120" s="8">
        <f t="shared" si="22"/>
        <v>0</v>
      </c>
    </row>
    <row r="121" spans="1:45" ht="12.75" customHeight="1" x14ac:dyDescent="0.2">
      <c r="A121" s="141"/>
      <c r="B121" s="112"/>
      <c r="C121" s="36" t="s">
        <v>84</v>
      </c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3"/>
      <c r="AJ121" s="4"/>
      <c r="AK121" s="4"/>
      <c r="AL121" s="4"/>
      <c r="AM121" s="7"/>
      <c r="AN121" s="7"/>
      <c r="AO121" s="7"/>
      <c r="AP121" s="7"/>
      <c r="AQ121" s="7">
        <f t="shared" si="23"/>
        <v>0</v>
      </c>
      <c r="AR121" s="3">
        <f t="shared" si="27"/>
        <v>34</v>
      </c>
      <c r="AS121" s="8">
        <f t="shared" si="22"/>
        <v>0</v>
      </c>
    </row>
    <row r="122" spans="1:45" ht="12.75" customHeight="1" x14ac:dyDescent="0.2">
      <c r="A122" s="141"/>
      <c r="B122" s="112"/>
      <c r="C122" s="36" t="s">
        <v>85</v>
      </c>
      <c r="D122" s="2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3"/>
      <c r="AJ122" s="4"/>
      <c r="AK122" s="4"/>
      <c r="AL122" s="4"/>
      <c r="AM122" s="7"/>
      <c r="AN122" s="7"/>
      <c r="AO122" s="7"/>
      <c r="AP122" s="7"/>
      <c r="AQ122" s="7">
        <f t="shared" si="23"/>
        <v>0</v>
      </c>
      <c r="AR122" s="3">
        <f t="shared" si="27"/>
        <v>34</v>
      </c>
      <c r="AS122" s="8">
        <f t="shared" si="22"/>
        <v>0</v>
      </c>
    </row>
    <row r="123" spans="1:45" ht="12.75" customHeight="1" x14ac:dyDescent="0.2">
      <c r="A123" s="141"/>
      <c r="B123" s="113" t="s">
        <v>54</v>
      </c>
      <c r="C123" s="36" t="s">
        <v>83</v>
      </c>
      <c r="D123" s="2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3"/>
      <c r="AJ123" s="4"/>
      <c r="AK123" s="4"/>
      <c r="AL123" s="4"/>
      <c r="AM123" s="7"/>
      <c r="AN123" s="7"/>
      <c r="AO123" s="7"/>
      <c r="AP123" s="7"/>
      <c r="AQ123" s="7">
        <f t="shared" si="23"/>
        <v>0</v>
      </c>
      <c r="AR123" s="3">
        <f t="shared" si="27"/>
        <v>34</v>
      </c>
      <c r="AS123" s="8">
        <f t="shared" si="22"/>
        <v>0</v>
      </c>
    </row>
    <row r="124" spans="1:45" ht="12.75" customHeight="1" x14ac:dyDescent="0.2">
      <c r="A124" s="141"/>
      <c r="B124" s="114"/>
      <c r="C124" s="36" t="s">
        <v>84</v>
      </c>
      <c r="D124" s="2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3"/>
      <c r="AJ124" s="4"/>
      <c r="AK124" s="4"/>
      <c r="AL124" s="4"/>
      <c r="AM124" s="7"/>
      <c r="AN124" s="7"/>
      <c r="AO124" s="7"/>
      <c r="AP124" s="7"/>
      <c r="AQ124" s="7">
        <f t="shared" si="23"/>
        <v>0</v>
      </c>
      <c r="AR124" s="3">
        <f t="shared" si="27"/>
        <v>34</v>
      </c>
      <c r="AS124" s="8">
        <f t="shared" si="22"/>
        <v>0</v>
      </c>
    </row>
    <row r="125" spans="1:45" ht="12.75" customHeight="1" x14ac:dyDescent="0.2">
      <c r="A125" s="141"/>
      <c r="B125" s="115"/>
      <c r="C125" s="36" t="s">
        <v>85</v>
      </c>
      <c r="D125" s="2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3"/>
      <c r="AJ125" s="4"/>
      <c r="AK125" s="4"/>
      <c r="AL125" s="4"/>
      <c r="AM125" s="7"/>
      <c r="AN125" s="7"/>
      <c r="AO125" s="7"/>
      <c r="AP125" s="7"/>
      <c r="AQ125" s="7">
        <f t="shared" si="23"/>
        <v>0</v>
      </c>
      <c r="AR125" s="3">
        <f t="shared" si="27"/>
        <v>34</v>
      </c>
      <c r="AS125" s="8">
        <f t="shared" si="22"/>
        <v>0</v>
      </c>
    </row>
    <row r="126" spans="1:45" ht="12.75" customHeight="1" x14ac:dyDescent="0.2">
      <c r="A126" s="141"/>
      <c r="B126" s="113" t="s">
        <v>55</v>
      </c>
      <c r="C126" s="36" t="s">
        <v>83</v>
      </c>
      <c r="D126" s="2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3"/>
      <c r="AJ126" s="4"/>
      <c r="AK126" s="4"/>
      <c r="AL126" s="4"/>
      <c r="AM126" s="7"/>
      <c r="AN126" s="7"/>
      <c r="AO126" s="7"/>
      <c r="AP126" s="7"/>
      <c r="AQ126" s="7">
        <f t="shared" si="23"/>
        <v>0</v>
      </c>
      <c r="AR126" s="3">
        <f t="shared" si="27"/>
        <v>34</v>
      </c>
      <c r="AS126" s="8">
        <f t="shared" si="22"/>
        <v>0</v>
      </c>
    </row>
    <row r="127" spans="1:45" ht="12.75" customHeight="1" x14ac:dyDescent="0.2">
      <c r="A127" s="141"/>
      <c r="B127" s="114"/>
      <c r="C127" s="36" t="s">
        <v>84</v>
      </c>
      <c r="D127" s="2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3"/>
      <c r="AG127" s="3"/>
      <c r="AH127" s="4"/>
      <c r="AI127" s="4"/>
      <c r="AJ127" s="7"/>
      <c r="AK127" s="3"/>
      <c r="AL127" s="4"/>
      <c r="AM127" s="7"/>
      <c r="AN127" s="7"/>
      <c r="AO127" s="7"/>
      <c r="AP127" s="7"/>
      <c r="AQ127" s="7">
        <f t="shared" si="23"/>
        <v>0</v>
      </c>
      <c r="AR127" s="3">
        <f t="shared" si="27"/>
        <v>34</v>
      </c>
      <c r="AS127" s="8">
        <f t="shared" si="22"/>
        <v>0</v>
      </c>
    </row>
    <row r="128" spans="1:45" ht="12.75" customHeight="1" x14ac:dyDescent="0.2">
      <c r="A128" s="141"/>
      <c r="B128" s="115"/>
      <c r="C128" s="36" t="s">
        <v>85</v>
      </c>
      <c r="D128" s="2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3"/>
      <c r="AI128" s="3"/>
      <c r="AJ128" s="7"/>
      <c r="AK128" s="4"/>
      <c r="AL128" s="4"/>
      <c r="AM128" s="7"/>
      <c r="AN128" s="7"/>
      <c r="AO128" s="7"/>
      <c r="AP128" s="7"/>
      <c r="AQ128" s="7">
        <f t="shared" si="23"/>
        <v>0</v>
      </c>
      <c r="AR128" s="3">
        <f t="shared" si="27"/>
        <v>34</v>
      </c>
      <c r="AS128" s="8">
        <f t="shared" si="22"/>
        <v>0</v>
      </c>
    </row>
    <row r="129" spans="1:45" ht="12.75" customHeight="1" x14ac:dyDescent="0.2">
      <c r="A129" s="141"/>
      <c r="B129" s="112" t="s">
        <v>74</v>
      </c>
      <c r="C129" s="36" t="s">
        <v>83</v>
      </c>
      <c r="D129" s="25"/>
      <c r="E129" s="79" t="s">
        <v>168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3"/>
      <c r="AI129" s="3"/>
      <c r="AJ129" s="77" t="s">
        <v>323</v>
      </c>
      <c r="AK129" s="4"/>
      <c r="AL129" s="4"/>
      <c r="AM129" s="7"/>
      <c r="AN129" s="7"/>
      <c r="AO129" s="7"/>
      <c r="AP129" s="7"/>
      <c r="AQ129" s="7">
        <f t="shared" si="23"/>
        <v>2</v>
      </c>
      <c r="AR129" s="3">
        <f t="shared" ref="AR129:AR131" si="28">34*2</f>
        <v>68</v>
      </c>
      <c r="AS129" s="8">
        <f t="shared" si="22"/>
        <v>2.9411764705882353E-2</v>
      </c>
    </row>
    <row r="130" spans="1:45" ht="12.75" customHeight="1" x14ac:dyDescent="0.2">
      <c r="A130" s="141"/>
      <c r="B130" s="112"/>
      <c r="C130" s="36" t="s">
        <v>84</v>
      </c>
      <c r="D130" s="25"/>
      <c r="E130" s="79" t="s">
        <v>168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3"/>
      <c r="AI130" s="3"/>
      <c r="AJ130" s="77" t="s">
        <v>323</v>
      </c>
      <c r="AK130" s="4"/>
      <c r="AL130" s="4"/>
      <c r="AM130" s="7"/>
      <c r="AN130" s="7"/>
      <c r="AO130" s="7"/>
      <c r="AP130" s="7"/>
      <c r="AQ130" s="7">
        <f t="shared" si="23"/>
        <v>2</v>
      </c>
      <c r="AR130" s="3">
        <f t="shared" si="28"/>
        <v>68</v>
      </c>
      <c r="AS130" s="8">
        <f t="shared" si="22"/>
        <v>2.9411764705882353E-2</v>
      </c>
    </row>
    <row r="131" spans="1:45" ht="12.75" customHeight="1" x14ac:dyDescent="0.2">
      <c r="A131" s="141"/>
      <c r="B131" s="112"/>
      <c r="C131" s="36" t="s">
        <v>85</v>
      </c>
      <c r="D131" s="25"/>
      <c r="E131" s="79" t="s">
        <v>168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3"/>
      <c r="AI131" s="3"/>
      <c r="AJ131" s="77" t="s">
        <v>323</v>
      </c>
      <c r="AK131" s="4"/>
      <c r="AL131" s="4"/>
      <c r="AM131" s="7"/>
      <c r="AN131" s="7"/>
      <c r="AO131" s="7"/>
      <c r="AP131" s="7"/>
      <c r="AQ131" s="7">
        <f t="shared" si="23"/>
        <v>2</v>
      </c>
      <c r="AR131" s="3">
        <f t="shared" si="28"/>
        <v>68</v>
      </c>
      <c r="AS131" s="8">
        <f t="shared" si="22"/>
        <v>2.9411764705882353E-2</v>
      </c>
    </row>
    <row r="132" spans="1:45" ht="27" customHeight="1" x14ac:dyDescent="0.2">
      <c r="A132" s="55"/>
      <c r="B132" s="56"/>
      <c r="C132" s="56"/>
      <c r="D132" s="56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5"/>
      <c r="AN132" s="55"/>
      <c r="AO132" s="55"/>
      <c r="AP132" s="55"/>
      <c r="AQ132" s="55"/>
      <c r="AR132" s="55"/>
      <c r="AS132" s="55"/>
    </row>
    <row r="133" spans="1:45" ht="90.75" customHeight="1" x14ac:dyDescent="0.2">
      <c r="A133" s="144" t="s">
        <v>26</v>
      </c>
      <c r="B133" s="144"/>
      <c r="C133" s="144"/>
      <c r="D133" s="144"/>
      <c r="E133" s="129" t="s">
        <v>40</v>
      </c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1" t="s">
        <v>20</v>
      </c>
      <c r="AR133" s="121" t="s">
        <v>22</v>
      </c>
      <c r="AS133" s="122" t="s">
        <v>21</v>
      </c>
    </row>
    <row r="134" spans="1:45" ht="21" customHeight="1" x14ac:dyDescent="0.2">
      <c r="A134" s="112" t="s">
        <v>0</v>
      </c>
      <c r="B134" s="112"/>
      <c r="C134" s="112"/>
      <c r="D134" s="23" t="s">
        <v>18</v>
      </c>
      <c r="E134" s="112" t="s">
        <v>1</v>
      </c>
      <c r="F134" s="112"/>
      <c r="G134" s="112"/>
      <c r="H134" s="112"/>
      <c r="I134" s="112" t="s">
        <v>2</v>
      </c>
      <c r="J134" s="112"/>
      <c r="K134" s="112"/>
      <c r="L134" s="112"/>
      <c r="M134" s="112" t="s">
        <v>3</v>
      </c>
      <c r="N134" s="112"/>
      <c r="O134" s="112"/>
      <c r="P134" s="112"/>
      <c r="Q134" s="112" t="s">
        <v>4</v>
      </c>
      <c r="R134" s="112"/>
      <c r="S134" s="112"/>
      <c r="T134" s="112"/>
      <c r="U134" s="112" t="s">
        <v>5</v>
      </c>
      <c r="V134" s="112"/>
      <c r="W134" s="112"/>
      <c r="X134" s="112" t="s">
        <v>6</v>
      </c>
      <c r="Y134" s="112"/>
      <c r="Z134" s="112"/>
      <c r="AA134" s="112"/>
      <c r="AB134" s="112" t="s">
        <v>7</v>
      </c>
      <c r="AC134" s="112"/>
      <c r="AD134" s="112"/>
      <c r="AE134" s="112" t="s">
        <v>8</v>
      </c>
      <c r="AF134" s="112"/>
      <c r="AG134" s="112"/>
      <c r="AH134" s="112"/>
      <c r="AI134" s="112"/>
      <c r="AJ134" s="112" t="s">
        <v>9</v>
      </c>
      <c r="AK134" s="112"/>
      <c r="AL134" s="112"/>
      <c r="AM134" s="112" t="s">
        <v>10</v>
      </c>
      <c r="AN134" s="112"/>
      <c r="AO134" s="112"/>
      <c r="AP134" s="112"/>
      <c r="AQ134" s="121"/>
      <c r="AR134" s="121"/>
      <c r="AS134" s="122"/>
    </row>
    <row r="135" spans="1:45" ht="15" customHeight="1" x14ac:dyDescent="0.2">
      <c r="A135" s="112"/>
      <c r="B135" s="112"/>
      <c r="C135" s="112"/>
      <c r="D135" s="23" t="s">
        <v>19</v>
      </c>
      <c r="E135" s="5">
        <v>1</v>
      </c>
      <c r="F135" s="5">
        <v>2</v>
      </c>
      <c r="G135" s="5"/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21"/>
      <c r="AR135" s="121"/>
      <c r="AS135" s="122"/>
    </row>
    <row r="136" spans="1:45" ht="44.25" customHeight="1" x14ac:dyDescent="0.2">
      <c r="A136" s="141" t="s">
        <v>25</v>
      </c>
      <c r="B136" s="113" t="s">
        <v>13</v>
      </c>
      <c r="C136" s="24" t="s">
        <v>88</v>
      </c>
      <c r="D136" s="25"/>
      <c r="E136" s="4"/>
      <c r="F136" s="78" t="s">
        <v>148</v>
      </c>
      <c r="G136" s="4"/>
      <c r="H136" s="4"/>
      <c r="I136" s="4"/>
      <c r="J136" s="78" t="s">
        <v>147</v>
      </c>
      <c r="K136" s="78" t="s">
        <v>152</v>
      </c>
      <c r="L136" s="4"/>
      <c r="M136" s="4"/>
      <c r="N136" s="78" t="s">
        <v>154</v>
      </c>
      <c r="O136" s="4"/>
      <c r="P136" s="4"/>
      <c r="Q136" s="78" t="s">
        <v>155</v>
      </c>
      <c r="R136" s="4"/>
      <c r="S136" s="4"/>
      <c r="T136" s="78" t="s">
        <v>156</v>
      </c>
      <c r="U136" s="4"/>
      <c r="V136" s="78" t="s">
        <v>341</v>
      </c>
      <c r="W136" s="4"/>
      <c r="X136" s="78" t="s">
        <v>334</v>
      </c>
      <c r="Y136" s="4"/>
      <c r="Z136" s="4"/>
      <c r="AA136" s="4"/>
      <c r="AB136" s="78" t="s">
        <v>335</v>
      </c>
      <c r="AC136" s="78" t="s">
        <v>342</v>
      </c>
      <c r="AD136" s="4"/>
      <c r="AE136" s="4"/>
      <c r="AF136" s="4"/>
      <c r="AG136" s="78" t="s">
        <v>343</v>
      </c>
      <c r="AH136" s="4"/>
      <c r="AI136" s="48" t="s">
        <v>311</v>
      </c>
      <c r="AJ136" s="4"/>
      <c r="AK136" s="4"/>
      <c r="AL136" s="4"/>
      <c r="AM136" s="7"/>
      <c r="AN136" s="7"/>
      <c r="AO136" s="7"/>
      <c r="AP136" s="7"/>
      <c r="AQ136" s="7">
        <f>COUNTA(E136:AP136)</f>
        <v>12</v>
      </c>
      <c r="AR136" s="3">
        <f>34*5</f>
        <v>170</v>
      </c>
      <c r="AS136" s="8">
        <f t="shared" ref="AS136:AS168" si="29">AQ136/AR136</f>
        <v>7.0588235294117646E-2</v>
      </c>
    </row>
    <row r="137" spans="1:45" ht="27" customHeight="1" x14ac:dyDescent="0.2">
      <c r="A137" s="141"/>
      <c r="B137" s="114"/>
      <c r="C137" s="24" t="s">
        <v>89</v>
      </c>
      <c r="D137" s="25"/>
      <c r="E137" s="4"/>
      <c r="F137" s="78" t="s">
        <v>161</v>
      </c>
      <c r="G137" s="4"/>
      <c r="H137" s="4"/>
      <c r="I137" s="4"/>
      <c r="J137" s="78" t="s">
        <v>147</v>
      </c>
      <c r="K137" s="78" t="s">
        <v>152</v>
      </c>
      <c r="L137" s="4"/>
      <c r="M137" s="4"/>
      <c r="N137" s="78" t="s">
        <v>154</v>
      </c>
      <c r="O137" s="4"/>
      <c r="P137" s="4"/>
      <c r="Q137" s="78" t="s">
        <v>155</v>
      </c>
      <c r="R137" s="4"/>
      <c r="S137" s="4"/>
      <c r="T137" s="78" t="s">
        <v>156</v>
      </c>
      <c r="U137" s="4"/>
      <c r="V137" s="4"/>
      <c r="W137" s="4"/>
      <c r="X137" s="4"/>
      <c r="Y137" s="78" t="s">
        <v>346</v>
      </c>
      <c r="Z137" s="4"/>
      <c r="AA137" s="4"/>
      <c r="AB137" s="4"/>
      <c r="AC137" s="4"/>
      <c r="AD137" s="78" t="s">
        <v>348</v>
      </c>
      <c r="AE137" s="4"/>
      <c r="AF137" s="78" t="s">
        <v>343</v>
      </c>
      <c r="AG137" s="4"/>
      <c r="AH137" s="4"/>
      <c r="AI137" s="48" t="s">
        <v>311</v>
      </c>
      <c r="AJ137" s="4"/>
      <c r="AK137" s="4"/>
      <c r="AL137" s="4"/>
      <c r="AM137" s="7"/>
      <c r="AN137" s="7"/>
      <c r="AO137" s="7"/>
      <c r="AP137" s="7"/>
      <c r="AQ137" s="7">
        <f t="shared" ref="AQ137:AQ168" si="30">COUNTA(E137:AP137)</f>
        <v>10</v>
      </c>
      <c r="AR137" s="3">
        <f t="shared" ref="AR137:AR138" si="31">34*5</f>
        <v>170</v>
      </c>
      <c r="AS137" s="8">
        <f t="shared" si="29"/>
        <v>5.8823529411764705E-2</v>
      </c>
    </row>
    <row r="138" spans="1:45" ht="40.5" customHeight="1" x14ac:dyDescent="0.2">
      <c r="A138" s="141"/>
      <c r="B138" s="115"/>
      <c r="C138" s="24" t="s">
        <v>90</v>
      </c>
      <c r="D138" s="25"/>
      <c r="E138" s="4"/>
      <c r="F138" s="78" t="s">
        <v>161</v>
      </c>
      <c r="G138" s="4"/>
      <c r="H138" s="4"/>
      <c r="I138" s="4"/>
      <c r="J138" s="78" t="s">
        <v>147</v>
      </c>
      <c r="K138" s="78" t="s">
        <v>152</v>
      </c>
      <c r="L138" s="4"/>
      <c r="M138" s="4"/>
      <c r="N138" s="78" t="s">
        <v>154</v>
      </c>
      <c r="O138" s="4"/>
      <c r="P138" s="4"/>
      <c r="Q138" s="78" t="s">
        <v>155</v>
      </c>
      <c r="R138" s="4"/>
      <c r="S138" s="4"/>
      <c r="T138" s="78" t="s">
        <v>156</v>
      </c>
      <c r="U138" s="4"/>
      <c r="V138" s="4"/>
      <c r="W138" s="4"/>
      <c r="X138" s="78" t="s">
        <v>353</v>
      </c>
      <c r="Y138" s="4"/>
      <c r="Z138" s="4"/>
      <c r="AA138" s="4"/>
      <c r="AB138" s="4"/>
      <c r="AC138" s="78" t="s">
        <v>342</v>
      </c>
      <c r="AD138" s="4"/>
      <c r="AE138" s="4"/>
      <c r="AF138" s="78" t="s">
        <v>354</v>
      </c>
      <c r="AG138" s="4"/>
      <c r="AH138" s="4"/>
      <c r="AI138" s="48" t="s">
        <v>311</v>
      </c>
      <c r="AJ138" s="4"/>
      <c r="AK138" s="4"/>
      <c r="AL138" s="4"/>
      <c r="AM138" s="7"/>
      <c r="AN138" s="7"/>
      <c r="AO138" s="7"/>
      <c r="AP138" s="7"/>
      <c r="AQ138" s="7">
        <f t="shared" si="30"/>
        <v>10</v>
      </c>
      <c r="AR138" s="3">
        <f t="shared" si="31"/>
        <v>170</v>
      </c>
      <c r="AS138" s="8">
        <f t="shared" si="29"/>
        <v>5.8823529411764705E-2</v>
      </c>
    </row>
    <row r="139" spans="1:45" ht="30" customHeight="1" x14ac:dyDescent="0.2">
      <c r="A139" s="141"/>
      <c r="B139" s="113" t="s">
        <v>27</v>
      </c>
      <c r="C139" s="24" t="s">
        <v>88</v>
      </c>
      <c r="D139" s="25"/>
      <c r="E139" s="4"/>
      <c r="F139" s="4"/>
      <c r="G139" s="4"/>
      <c r="H139" s="4"/>
      <c r="I139" s="4"/>
      <c r="J139" s="4"/>
      <c r="K139" s="78" t="s">
        <v>151</v>
      </c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8" t="s">
        <v>311</v>
      </c>
      <c r="AJ139" s="4"/>
      <c r="AK139" s="78" t="s">
        <v>355</v>
      </c>
      <c r="AL139" s="4"/>
      <c r="AM139" s="7"/>
      <c r="AN139" s="7"/>
      <c r="AO139" s="7"/>
      <c r="AP139" s="7"/>
      <c r="AQ139" s="7">
        <f t="shared" si="30"/>
        <v>3</v>
      </c>
      <c r="AR139" s="3">
        <f>34*3</f>
        <v>102</v>
      </c>
      <c r="AS139" s="8">
        <f t="shared" si="29"/>
        <v>2.9411764705882353E-2</v>
      </c>
    </row>
    <row r="140" spans="1:45" ht="34.5" customHeight="1" x14ac:dyDescent="0.2">
      <c r="A140" s="141"/>
      <c r="B140" s="114"/>
      <c r="C140" s="24" t="s">
        <v>89</v>
      </c>
      <c r="D140" s="25"/>
      <c r="E140" s="4"/>
      <c r="F140" s="4"/>
      <c r="G140" s="4"/>
      <c r="H140" s="4"/>
      <c r="I140" s="4"/>
      <c r="J140" s="4"/>
      <c r="K140" s="78" t="s">
        <v>165</v>
      </c>
      <c r="L140" s="4"/>
      <c r="M140" s="4"/>
      <c r="N140" s="4"/>
      <c r="O140" s="4"/>
      <c r="P140" s="4"/>
      <c r="Q140" s="4"/>
      <c r="R140" s="4"/>
      <c r="S140" s="4"/>
      <c r="T140" s="4"/>
      <c r="U140" s="78" t="s">
        <v>344</v>
      </c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8" t="s">
        <v>311</v>
      </c>
      <c r="AJ140" s="4"/>
      <c r="AK140" s="78" t="s">
        <v>355</v>
      </c>
      <c r="AL140" s="4"/>
      <c r="AM140" s="7"/>
      <c r="AN140" s="7"/>
      <c r="AO140" s="7"/>
      <c r="AP140" s="7"/>
      <c r="AQ140" s="7">
        <f t="shared" si="30"/>
        <v>4</v>
      </c>
      <c r="AR140" s="3">
        <f t="shared" ref="AR140:AR144" si="32">34*3</f>
        <v>102</v>
      </c>
      <c r="AS140" s="8">
        <f t="shared" si="29"/>
        <v>3.9215686274509803E-2</v>
      </c>
    </row>
    <row r="141" spans="1:45" ht="29.25" customHeight="1" x14ac:dyDescent="0.2">
      <c r="A141" s="141"/>
      <c r="B141" s="115"/>
      <c r="C141" s="24" t="s">
        <v>90</v>
      </c>
      <c r="D141" s="25"/>
      <c r="E141" s="4"/>
      <c r="F141" s="4"/>
      <c r="G141" s="4"/>
      <c r="H141" s="4"/>
      <c r="I141" s="4"/>
      <c r="J141" s="4"/>
      <c r="K141" s="78" t="s">
        <v>165</v>
      </c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8" t="s">
        <v>311</v>
      </c>
      <c r="AJ141" s="4"/>
      <c r="AK141" s="78" t="s">
        <v>355</v>
      </c>
      <c r="AL141" s="4"/>
      <c r="AM141" s="7"/>
      <c r="AN141" s="7"/>
      <c r="AO141" s="7"/>
      <c r="AP141" s="7"/>
      <c r="AQ141" s="7">
        <f t="shared" si="30"/>
        <v>3</v>
      </c>
      <c r="AR141" s="3">
        <f t="shared" si="32"/>
        <v>102</v>
      </c>
      <c r="AS141" s="8">
        <f t="shared" si="29"/>
        <v>2.9411764705882353E-2</v>
      </c>
    </row>
    <row r="142" spans="1:45" ht="61.5" customHeight="1" x14ac:dyDescent="0.2">
      <c r="A142" s="141"/>
      <c r="B142" s="113" t="s">
        <v>12</v>
      </c>
      <c r="C142" s="24" t="s">
        <v>88</v>
      </c>
      <c r="D142" s="20"/>
      <c r="E142" s="80"/>
      <c r="F142" s="78" t="s">
        <v>143</v>
      </c>
      <c r="G142" s="78" t="s">
        <v>146</v>
      </c>
      <c r="H142" s="4"/>
      <c r="I142" s="4"/>
      <c r="J142" s="78" t="s">
        <v>149</v>
      </c>
      <c r="K142" s="4"/>
      <c r="L142" s="4"/>
      <c r="N142" s="4"/>
      <c r="O142" s="4"/>
      <c r="P142" s="4"/>
      <c r="Q142" s="4"/>
      <c r="R142" s="4"/>
      <c r="S142" s="78" t="s">
        <v>157</v>
      </c>
      <c r="U142" s="4"/>
      <c r="V142" s="4"/>
      <c r="W142" s="4"/>
      <c r="X142" s="4"/>
      <c r="Y142" s="4"/>
      <c r="Z142" s="4"/>
      <c r="AA142" s="4"/>
      <c r="AB142" s="4"/>
      <c r="AC142" s="78" t="s">
        <v>336</v>
      </c>
      <c r="AD142" s="4"/>
      <c r="AE142" s="4"/>
      <c r="AF142" s="4"/>
      <c r="AG142" s="4"/>
      <c r="AH142" s="4"/>
      <c r="AI142" s="48" t="s">
        <v>311</v>
      </c>
      <c r="AJ142" s="4"/>
      <c r="AK142" s="78" t="s">
        <v>339</v>
      </c>
      <c r="AL142" s="4"/>
      <c r="AM142" s="7"/>
      <c r="AN142" s="7"/>
      <c r="AO142" s="7"/>
      <c r="AP142" s="7"/>
      <c r="AQ142" s="7">
        <f t="shared" si="30"/>
        <v>7</v>
      </c>
      <c r="AR142" s="3">
        <f t="shared" si="32"/>
        <v>102</v>
      </c>
      <c r="AS142" s="8">
        <f t="shared" si="29"/>
        <v>6.8627450980392163E-2</v>
      </c>
    </row>
    <row r="143" spans="1:45" ht="43.5" customHeight="1" x14ac:dyDescent="0.2">
      <c r="A143" s="141"/>
      <c r="B143" s="114"/>
      <c r="C143" s="24" t="s">
        <v>89</v>
      </c>
      <c r="D143" s="20"/>
      <c r="E143" s="78" t="s">
        <v>159</v>
      </c>
      <c r="G143" s="4"/>
      <c r="H143" s="4"/>
      <c r="I143" s="4"/>
      <c r="J143" s="4"/>
      <c r="K143" s="78" t="s">
        <v>164</v>
      </c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78" t="s">
        <v>345</v>
      </c>
      <c r="X143" s="4"/>
      <c r="Y143" s="4"/>
      <c r="Z143" s="4"/>
      <c r="AA143" s="4"/>
      <c r="AB143" s="78" t="s">
        <v>347</v>
      </c>
      <c r="AC143" s="78" t="s">
        <v>349</v>
      </c>
      <c r="AD143" s="4"/>
      <c r="AE143" s="4"/>
      <c r="AF143" s="4"/>
      <c r="AG143" s="4"/>
      <c r="AH143" s="4"/>
      <c r="AI143" s="48" t="s">
        <v>311</v>
      </c>
      <c r="AJ143" s="4"/>
      <c r="AK143" s="78" t="s">
        <v>351</v>
      </c>
      <c r="AL143" s="78" t="s">
        <v>352</v>
      </c>
      <c r="AM143" s="7"/>
      <c r="AN143" s="7"/>
      <c r="AO143" s="7"/>
      <c r="AP143" s="7"/>
      <c r="AQ143" s="7">
        <f>COUNTA(E143:AP143)</f>
        <v>8</v>
      </c>
      <c r="AR143" s="3">
        <f t="shared" si="32"/>
        <v>102</v>
      </c>
      <c r="AS143" s="8">
        <f t="shared" si="29"/>
        <v>7.8431372549019607E-2</v>
      </c>
    </row>
    <row r="144" spans="1:45" ht="59.25" customHeight="1" x14ac:dyDescent="0.2">
      <c r="A144" s="141"/>
      <c r="B144" s="115"/>
      <c r="C144" s="24" t="s">
        <v>90</v>
      </c>
      <c r="D144" s="20"/>
      <c r="E144" s="78" t="s">
        <v>166</v>
      </c>
      <c r="F144" s="4"/>
      <c r="G144" s="4"/>
      <c r="H144" s="4"/>
      <c r="I144" s="4"/>
      <c r="J144" s="4"/>
      <c r="K144" s="78" t="s">
        <v>164</v>
      </c>
      <c r="L144" s="4"/>
      <c r="M144" s="4"/>
      <c r="N144" s="4"/>
      <c r="O144" s="4"/>
      <c r="P144" s="4"/>
      <c r="Q144" s="4"/>
      <c r="R144" s="4"/>
      <c r="S144" s="78" t="s">
        <v>167</v>
      </c>
      <c r="T144" s="4"/>
      <c r="U144" s="4"/>
      <c r="V144" s="4"/>
      <c r="W144" s="4"/>
      <c r="X144" s="4"/>
      <c r="Y144" s="4"/>
      <c r="Z144" s="4"/>
      <c r="AA144" s="4"/>
      <c r="AB144" s="4"/>
      <c r="AC144" s="78" t="s">
        <v>336</v>
      </c>
      <c r="AD144" s="4"/>
      <c r="AE144" s="4"/>
      <c r="AF144" s="4"/>
      <c r="AG144" s="4"/>
      <c r="AH144" s="4"/>
      <c r="AI144" s="48" t="s">
        <v>311</v>
      </c>
      <c r="AJ144" s="7"/>
      <c r="AK144" s="4"/>
      <c r="AL144" s="4"/>
      <c r="AM144" s="7"/>
      <c r="AN144" s="7"/>
      <c r="AO144" s="7"/>
      <c r="AP144" s="7"/>
      <c r="AQ144" s="7">
        <f t="shared" si="30"/>
        <v>5</v>
      </c>
      <c r="AR144" s="3">
        <f t="shared" si="32"/>
        <v>102</v>
      </c>
      <c r="AS144" s="8">
        <f t="shared" si="29"/>
        <v>4.9019607843137254E-2</v>
      </c>
    </row>
    <row r="145" spans="1:45" ht="36.75" customHeight="1" x14ac:dyDescent="0.2">
      <c r="A145" s="141"/>
      <c r="B145" s="113" t="s">
        <v>11</v>
      </c>
      <c r="C145" s="24" t="s">
        <v>88</v>
      </c>
      <c r="D145" s="25"/>
      <c r="E145" s="4"/>
      <c r="F145" s="4"/>
      <c r="G145" s="78" t="s">
        <v>162</v>
      </c>
      <c r="H145" s="4"/>
      <c r="I145" s="4"/>
      <c r="J145" s="4"/>
      <c r="K145" s="4"/>
      <c r="L145" s="4"/>
      <c r="M145" s="78" t="s">
        <v>153</v>
      </c>
      <c r="N145" s="4"/>
      <c r="O145" s="4"/>
      <c r="P145" s="4"/>
      <c r="Q145" s="4"/>
      <c r="R145" s="4"/>
      <c r="S145" s="4"/>
      <c r="T145" s="4"/>
      <c r="U145" s="4"/>
      <c r="V145" s="78" t="s">
        <v>333</v>
      </c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8" t="s">
        <v>311</v>
      </c>
      <c r="AJ145" s="7"/>
      <c r="AK145" s="4"/>
      <c r="AL145" s="4"/>
      <c r="AM145" s="7"/>
      <c r="AN145" s="7"/>
      <c r="AO145" s="7"/>
      <c r="AP145" s="7"/>
      <c r="AQ145" s="7">
        <f t="shared" si="30"/>
        <v>4</v>
      </c>
      <c r="AR145" s="3">
        <f t="shared" ref="AR145:AR147" si="33">34*5</f>
        <v>170</v>
      </c>
      <c r="AS145" s="8">
        <f t="shared" si="29"/>
        <v>2.3529411764705882E-2</v>
      </c>
    </row>
    <row r="146" spans="1:45" ht="36" customHeight="1" x14ac:dyDescent="0.2">
      <c r="A146" s="141"/>
      <c r="B146" s="114"/>
      <c r="C146" s="24" t="s">
        <v>89</v>
      </c>
      <c r="D146" s="25"/>
      <c r="E146" s="4"/>
      <c r="F146" s="4"/>
      <c r="G146" s="78" t="s">
        <v>162</v>
      </c>
      <c r="H146" s="4"/>
      <c r="I146" s="78" t="s">
        <v>163</v>
      </c>
      <c r="J146" s="4"/>
      <c r="K146" s="4"/>
      <c r="L146" s="4"/>
      <c r="M146" s="80"/>
      <c r="N146" s="4"/>
      <c r="O146" s="4"/>
      <c r="P146" s="4"/>
      <c r="Q146" s="4"/>
      <c r="R146" s="4"/>
      <c r="S146" s="4"/>
      <c r="T146" s="4"/>
      <c r="U146" s="4"/>
      <c r="V146" s="78" t="s">
        <v>333</v>
      </c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8" t="s">
        <v>311</v>
      </c>
      <c r="AJ146" s="7"/>
      <c r="AK146" s="4"/>
      <c r="AL146" s="4"/>
      <c r="AM146" s="7"/>
      <c r="AN146" s="7"/>
      <c r="AO146" s="7"/>
      <c r="AP146" s="7"/>
      <c r="AQ146" s="7">
        <f t="shared" si="30"/>
        <v>4</v>
      </c>
      <c r="AR146" s="3">
        <f t="shared" si="33"/>
        <v>170</v>
      </c>
      <c r="AS146" s="8">
        <f t="shared" si="29"/>
        <v>2.3529411764705882E-2</v>
      </c>
    </row>
    <row r="147" spans="1:45" ht="34.5" customHeight="1" x14ac:dyDescent="0.2">
      <c r="A147" s="141"/>
      <c r="B147" s="115"/>
      <c r="C147" s="24" t="s">
        <v>90</v>
      </c>
      <c r="D147" s="25"/>
      <c r="E147" s="4"/>
      <c r="F147" s="4"/>
      <c r="G147" s="78" t="s">
        <v>162</v>
      </c>
      <c r="H147" s="4"/>
      <c r="I147" s="4"/>
      <c r="J147" s="4"/>
      <c r="K147" s="4"/>
      <c r="L147" s="4"/>
      <c r="M147" s="78" t="s">
        <v>153</v>
      </c>
      <c r="N147" s="4"/>
      <c r="O147" s="4"/>
      <c r="P147" s="4"/>
      <c r="Q147" s="4"/>
      <c r="R147" s="4"/>
      <c r="S147" s="4"/>
      <c r="T147" s="4"/>
      <c r="U147" s="4"/>
      <c r="V147" s="78" t="s">
        <v>333</v>
      </c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8" t="s">
        <v>311</v>
      </c>
      <c r="AJ147" s="7"/>
      <c r="AK147" s="4"/>
      <c r="AL147" s="4"/>
      <c r="AM147" s="7"/>
      <c r="AN147" s="7"/>
      <c r="AO147" s="7"/>
      <c r="AP147" s="7"/>
      <c r="AQ147" s="7">
        <f t="shared" si="30"/>
        <v>4</v>
      </c>
      <c r="AR147" s="3">
        <f t="shared" si="33"/>
        <v>170</v>
      </c>
      <c r="AS147" s="8">
        <f t="shared" si="29"/>
        <v>2.3529411764705882E-2</v>
      </c>
    </row>
    <row r="148" spans="1:45" ht="27.75" customHeight="1" x14ac:dyDescent="0.2">
      <c r="A148" s="141"/>
      <c r="B148" s="113" t="s">
        <v>28</v>
      </c>
      <c r="C148" s="24" t="s">
        <v>88</v>
      </c>
      <c r="D148" s="25"/>
      <c r="E148" s="4"/>
      <c r="F148" s="78" t="s">
        <v>144</v>
      </c>
      <c r="G148" s="4"/>
      <c r="H148" s="4"/>
      <c r="I148" s="4"/>
      <c r="J148" s="4"/>
      <c r="K148" s="78" t="s">
        <v>150</v>
      </c>
      <c r="L148" s="4"/>
      <c r="M148" s="4"/>
      <c r="N148" s="4"/>
      <c r="O148" s="4"/>
      <c r="P148" s="4"/>
      <c r="Q148" s="4"/>
      <c r="R148" s="4"/>
      <c r="S148" s="4"/>
      <c r="T148" s="78" t="s">
        <v>158</v>
      </c>
      <c r="U148" s="78" t="s">
        <v>332</v>
      </c>
      <c r="V148" s="4"/>
      <c r="W148" s="4"/>
      <c r="X148" s="4"/>
      <c r="Y148" s="4"/>
      <c r="Z148" s="4"/>
      <c r="AA148" s="4"/>
      <c r="AB148" s="4"/>
      <c r="AC148" s="4"/>
      <c r="AD148" s="78" t="s">
        <v>337</v>
      </c>
      <c r="AE148" s="4"/>
      <c r="AF148" s="4"/>
      <c r="AG148" s="4"/>
      <c r="AH148" s="4"/>
      <c r="AI148" s="48" t="s">
        <v>311</v>
      </c>
      <c r="AJ148" s="7"/>
      <c r="AK148" s="78" t="s">
        <v>338</v>
      </c>
      <c r="AL148" s="4"/>
      <c r="AM148" s="7"/>
      <c r="AN148" s="7"/>
      <c r="AO148" s="7"/>
      <c r="AP148" s="7"/>
      <c r="AQ148" s="7">
        <f t="shared" si="30"/>
        <v>7</v>
      </c>
      <c r="AR148" s="3">
        <f t="shared" ref="AR148:AR150" si="34">34*3</f>
        <v>102</v>
      </c>
      <c r="AS148" s="8">
        <f t="shared" si="29"/>
        <v>6.8627450980392163E-2</v>
      </c>
    </row>
    <row r="149" spans="1:45" ht="27.75" customHeight="1" x14ac:dyDescent="0.2">
      <c r="A149" s="141"/>
      <c r="B149" s="114"/>
      <c r="C149" s="24" t="s">
        <v>89</v>
      </c>
      <c r="D149" s="22"/>
      <c r="E149" s="78" t="s">
        <v>160</v>
      </c>
      <c r="F149" s="4"/>
      <c r="G149" s="4"/>
      <c r="H149" s="4"/>
      <c r="I149" s="4"/>
      <c r="J149" s="4"/>
      <c r="K149" s="78" t="s">
        <v>150</v>
      </c>
      <c r="L149" s="4"/>
      <c r="M149" s="4"/>
      <c r="N149" s="4"/>
      <c r="O149" s="4"/>
      <c r="P149" s="4"/>
      <c r="Q149" s="4"/>
      <c r="R149" s="4"/>
      <c r="S149" s="4"/>
      <c r="T149" s="78" t="s">
        <v>158</v>
      </c>
      <c r="U149" s="78" t="s">
        <v>332</v>
      </c>
      <c r="V149" s="4"/>
      <c r="W149" s="4"/>
      <c r="X149" s="4"/>
      <c r="Y149" s="4"/>
      <c r="Z149" s="4"/>
      <c r="AA149" s="4"/>
      <c r="AB149" s="4"/>
      <c r="AC149" s="4"/>
      <c r="AD149" s="78" t="s">
        <v>337</v>
      </c>
      <c r="AE149" s="4"/>
      <c r="AF149" s="4"/>
      <c r="AG149" s="4"/>
      <c r="AH149" s="4"/>
      <c r="AI149" s="48" t="s">
        <v>311</v>
      </c>
      <c r="AJ149" s="7"/>
      <c r="AK149" s="78" t="s">
        <v>338</v>
      </c>
      <c r="AL149" s="4"/>
      <c r="AM149" s="7"/>
      <c r="AN149" s="7"/>
      <c r="AO149" s="7"/>
      <c r="AP149" s="7"/>
      <c r="AQ149" s="7">
        <f t="shared" si="30"/>
        <v>7</v>
      </c>
      <c r="AR149" s="3">
        <f t="shared" si="34"/>
        <v>102</v>
      </c>
      <c r="AS149" s="8">
        <f t="shared" si="29"/>
        <v>6.8627450980392163E-2</v>
      </c>
    </row>
    <row r="150" spans="1:45" ht="40.5" customHeight="1" x14ac:dyDescent="0.2">
      <c r="A150" s="141"/>
      <c r="B150" s="115"/>
      <c r="C150" s="24" t="s">
        <v>90</v>
      </c>
      <c r="D150" s="25"/>
      <c r="E150" s="4"/>
      <c r="F150" s="78" t="s">
        <v>144</v>
      </c>
      <c r="G150" s="4"/>
      <c r="H150" s="4"/>
      <c r="I150" s="4"/>
      <c r="J150" s="4"/>
      <c r="K150" s="78" t="s">
        <v>150</v>
      </c>
      <c r="L150" s="4"/>
      <c r="M150" s="4"/>
      <c r="N150" s="4"/>
      <c r="O150" s="4"/>
      <c r="P150" s="4"/>
      <c r="Q150" s="4"/>
      <c r="R150" s="4"/>
      <c r="S150" s="4"/>
      <c r="T150" s="78" t="s">
        <v>158</v>
      </c>
      <c r="U150" s="78" t="s">
        <v>332</v>
      </c>
      <c r="V150" s="4"/>
      <c r="W150" s="4"/>
      <c r="X150" s="4"/>
      <c r="Y150" s="4"/>
      <c r="Z150" s="4"/>
      <c r="AA150" s="4"/>
      <c r="AB150" s="4"/>
      <c r="AC150" s="4"/>
      <c r="AD150" s="78" t="s">
        <v>337</v>
      </c>
      <c r="AE150" s="4"/>
      <c r="AF150" s="4"/>
      <c r="AG150" s="4"/>
      <c r="AH150" s="4"/>
      <c r="AI150" s="48" t="s">
        <v>311</v>
      </c>
      <c r="AJ150" s="7"/>
      <c r="AK150" s="78" t="s">
        <v>338</v>
      </c>
      <c r="AL150" s="4"/>
      <c r="AM150" s="7"/>
      <c r="AN150" s="7"/>
      <c r="AO150" s="7"/>
      <c r="AP150" s="7"/>
      <c r="AQ150" s="7">
        <f t="shared" si="30"/>
        <v>7</v>
      </c>
      <c r="AR150" s="3">
        <f t="shared" si="34"/>
        <v>102</v>
      </c>
      <c r="AS150" s="8">
        <f t="shared" si="29"/>
        <v>6.8627450980392163E-2</v>
      </c>
    </row>
    <row r="151" spans="1:45" ht="51.75" customHeight="1" x14ac:dyDescent="0.2">
      <c r="A151" s="141"/>
      <c r="B151" s="113" t="s">
        <v>30</v>
      </c>
      <c r="C151" s="24" t="s">
        <v>88</v>
      </c>
      <c r="D151" s="25"/>
      <c r="E151" s="4"/>
      <c r="F151" s="78" t="s">
        <v>142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80"/>
      <c r="Y151" s="4"/>
      <c r="Z151" s="4"/>
      <c r="AA151" s="4"/>
      <c r="AB151" s="4"/>
      <c r="AC151" s="4"/>
      <c r="AD151" s="4"/>
      <c r="AE151" s="4"/>
      <c r="AF151" s="4"/>
      <c r="AG151" s="3"/>
      <c r="AH151" s="78" t="s">
        <v>340</v>
      </c>
      <c r="AI151" s="48" t="s">
        <v>311</v>
      </c>
      <c r="AK151" s="4"/>
      <c r="AL151" s="4"/>
      <c r="AM151" s="7"/>
      <c r="AN151" s="7"/>
      <c r="AO151" s="7"/>
      <c r="AP151" s="7"/>
      <c r="AQ151" s="7">
        <f t="shared" si="30"/>
        <v>3</v>
      </c>
      <c r="AR151" s="3">
        <f>34*1</f>
        <v>34</v>
      </c>
      <c r="AS151" s="8">
        <f t="shared" si="29"/>
        <v>8.8235294117647065E-2</v>
      </c>
    </row>
    <row r="152" spans="1:45" ht="27" customHeight="1" x14ac:dyDescent="0.2">
      <c r="A152" s="141"/>
      <c r="B152" s="114"/>
      <c r="C152" s="24" t="s">
        <v>89</v>
      </c>
      <c r="D152" s="25"/>
      <c r="E152" s="4"/>
      <c r="F152" s="78" t="s">
        <v>142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80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8" t="s">
        <v>311</v>
      </c>
      <c r="AJ152" s="78" t="s">
        <v>350</v>
      </c>
      <c r="AK152" s="4"/>
      <c r="AL152" s="4"/>
      <c r="AM152" s="7"/>
      <c r="AN152" s="7"/>
      <c r="AO152" s="7"/>
      <c r="AP152" s="7"/>
      <c r="AQ152" s="7">
        <f t="shared" si="30"/>
        <v>3</v>
      </c>
      <c r="AR152" s="3">
        <f t="shared" ref="AR152:AR162" si="35">34*1</f>
        <v>34</v>
      </c>
      <c r="AS152" s="8">
        <f t="shared" si="29"/>
        <v>8.8235294117647065E-2</v>
      </c>
    </row>
    <row r="153" spans="1:45" ht="35.25" customHeight="1" x14ac:dyDescent="0.2">
      <c r="A153" s="141"/>
      <c r="B153" s="115"/>
      <c r="C153" s="24" t="s">
        <v>90</v>
      </c>
      <c r="D153" s="25"/>
      <c r="E153" s="4"/>
      <c r="F153" s="78" t="s">
        <v>142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80"/>
      <c r="Y153" s="4"/>
      <c r="Z153" s="4"/>
      <c r="AA153" s="4"/>
      <c r="AB153" s="4"/>
      <c r="AC153" s="4"/>
      <c r="AD153" s="4"/>
      <c r="AE153" s="4"/>
      <c r="AF153" s="4"/>
      <c r="AG153" s="4"/>
      <c r="AH153" s="78" t="s">
        <v>340</v>
      </c>
      <c r="AI153" s="48" t="s">
        <v>311</v>
      </c>
      <c r="AJ153" s="4"/>
      <c r="AK153" s="4"/>
      <c r="AL153" s="4"/>
      <c r="AM153" s="7"/>
      <c r="AN153" s="7"/>
      <c r="AO153" s="7"/>
      <c r="AP153" s="7"/>
      <c r="AQ153" s="7">
        <f t="shared" si="30"/>
        <v>3</v>
      </c>
      <c r="AR153" s="3">
        <f t="shared" si="35"/>
        <v>34</v>
      </c>
      <c r="AS153" s="8">
        <f t="shared" si="29"/>
        <v>8.8235294117647065E-2</v>
      </c>
    </row>
    <row r="154" spans="1:45" ht="18" customHeight="1" x14ac:dyDescent="0.2">
      <c r="A154" s="141"/>
      <c r="B154" s="113" t="s">
        <v>29</v>
      </c>
      <c r="C154" s="24" t="s">
        <v>88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4"/>
      <c r="AI154" s="48" t="s">
        <v>311</v>
      </c>
      <c r="AJ154" s="7"/>
      <c r="AK154" s="77" t="s">
        <v>323</v>
      </c>
      <c r="AL154" s="4"/>
      <c r="AM154" s="7"/>
      <c r="AN154" s="7"/>
      <c r="AO154" s="7"/>
      <c r="AP154" s="7"/>
      <c r="AQ154" s="7">
        <f t="shared" si="30"/>
        <v>2</v>
      </c>
      <c r="AR154" s="3">
        <f t="shared" si="35"/>
        <v>34</v>
      </c>
      <c r="AS154" s="8">
        <f t="shared" si="29"/>
        <v>5.8823529411764705E-2</v>
      </c>
    </row>
    <row r="155" spans="1:45" ht="15.75" customHeight="1" x14ac:dyDescent="0.2">
      <c r="A155" s="141"/>
      <c r="B155" s="114"/>
      <c r="C155" s="24" t="s">
        <v>89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48" t="s">
        <v>311</v>
      </c>
      <c r="AJ155" s="7"/>
      <c r="AK155" s="77" t="s">
        <v>323</v>
      </c>
      <c r="AL155" s="4"/>
      <c r="AM155" s="7"/>
      <c r="AN155" s="7"/>
      <c r="AO155" s="7"/>
      <c r="AP155" s="7"/>
      <c r="AQ155" s="7">
        <f t="shared" si="30"/>
        <v>2</v>
      </c>
      <c r="AR155" s="3">
        <f t="shared" si="35"/>
        <v>34</v>
      </c>
      <c r="AS155" s="8">
        <f t="shared" si="29"/>
        <v>5.8823529411764705E-2</v>
      </c>
    </row>
    <row r="156" spans="1:45" ht="15.75" customHeight="1" x14ac:dyDescent="0.2">
      <c r="A156" s="141"/>
      <c r="B156" s="115"/>
      <c r="C156" s="24" t="s">
        <v>90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48" t="s">
        <v>311</v>
      </c>
      <c r="AJ156" s="7"/>
      <c r="AK156" s="77" t="s">
        <v>323</v>
      </c>
      <c r="AL156" s="4"/>
      <c r="AM156" s="7"/>
      <c r="AN156" s="7"/>
      <c r="AO156" s="7"/>
      <c r="AP156" s="7"/>
      <c r="AQ156" s="7">
        <f t="shared" si="30"/>
        <v>2</v>
      </c>
      <c r="AR156" s="3">
        <f t="shared" si="35"/>
        <v>34</v>
      </c>
      <c r="AS156" s="8">
        <f t="shared" si="29"/>
        <v>5.8823529411764705E-2</v>
      </c>
    </row>
    <row r="157" spans="1:45" ht="18" customHeight="1" x14ac:dyDescent="0.2">
      <c r="A157" s="141"/>
      <c r="B157" s="112" t="s">
        <v>53</v>
      </c>
      <c r="C157" s="24" t="s">
        <v>88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4"/>
      <c r="AJ157" s="7"/>
      <c r="AK157" s="3"/>
      <c r="AL157" s="4"/>
      <c r="AM157" s="7"/>
      <c r="AN157" s="7"/>
      <c r="AO157" s="7"/>
      <c r="AP157" s="7"/>
      <c r="AQ157" s="7">
        <f t="shared" si="30"/>
        <v>0</v>
      </c>
      <c r="AR157" s="3">
        <f t="shared" si="35"/>
        <v>34</v>
      </c>
      <c r="AS157" s="8">
        <f t="shared" si="29"/>
        <v>0</v>
      </c>
    </row>
    <row r="158" spans="1:45" ht="14.25" customHeight="1" x14ac:dyDescent="0.2">
      <c r="A158" s="141"/>
      <c r="B158" s="112"/>
      <c r="C158" s="24" t="s">
        <v>89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4"/>
      <c r="AJ158" s="7"/>
      <c r="AK158" s="3"/>
      <c r="AL158" s="4"/>
      <c r="AM158" s="7"/>
      <c r="AN158" s="7"/>
      <c r="AO158" s="7"/>
      <c r="AP158" s="7"/>
      <c r="AQ158" s="7">
        <f t="shared" si="30"/>
        <v>0</v>
      </c>
      <c r="AR158" s="3">
        <f t="shared" si="35"/>
        <v>34</v>
      </c>
      <c r="AS158" s="8">
        <f t="shared" si="29"/>
        <v>0</v>
      </c>
    </row>
    <row r="159" spans="1:45" ht="12.75" customHeight="1" x14ac:dyDescent="0.2">
      <c r="A159" s="141"/>
      <c r="B159" s="112"/>
      <c r="C159" s="24" t="s">
        <v>90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4"/>
      <c r="AJ159" s="7"/>
      <c r="AK159" s="3"/>
      <c r="AL159" s="4"/>
      <c r="AM159" s="7"/>
      <c r="AN159" s="7"/>
      <c r="AO159" s="7"/>
      <c r="AP159" s="7"/>
      <c r="AQ159" s="7">
        <f t="shared" si="30"/>
        <v>0</v>
      </c>
      <c r="AR159" s="3">
        <f t="shared" si="35"/>
        <v>34</v>
      </c>
      <c r="AS159" s="8">
        <f t="shared" si="29"/>
        <v>0</v>
      </c>
    </row>
    <row r="160" spans="1:45" ht="12.75" customHeight="1" x14ac:dyDescent="0.2">
      <c r="A160" s="141"/>
      <c r="B160" s="113" t="s">
        <v>54</v>
      </c>
      <c r="C160" s="24" t="s">
        <v>88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4"/>
      <c r="AJ160" s="7"/>
      <c r="AK160" s="3"/>
      <c r="AL160" s="4"/>
      <c r="AM160" s="7"/>
      <c r="AN160" s="7"/>
      <c r="AO160" s="7"/>
      <c r="AP160" s="7"/>
      <c r="AQ160" s="7">
        <f t="shared" si="30"/>
        <v>0</v>
      </c>
      <c r="AR160" s="3">
        <f t="shared" si="35"/>
        <v>34</v>
      </c>
      <c r="AS160" s="8">
        <f t="shared" si="29"/>
        <v>0</v>
      </c>
    </row>
    <row r="161" spans="1:45" ht="12.75" customHeight="1" x14ac:dyDescent="0.2">
      <c r="A161" s="141"/>
      <c r="B161" s="114"/>
      <c r="C161" s="24" t="s">
        <v>89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4"/>
      <c r="AJ161" s="7"/>
      <c r="AK161" s="3"/>
      <c r="AL161" s="4"/>
      <c r="AM161" s="7"/>
      <c r="AN161" s="7"/>
      <c r="AO161" s="7"/>
      <c r="AP161" s="7"/>
      <c r="AQ161" s="7">
        <f t="shared" si="30"/>
        <v>0</v>
      </c>
      <c r="AR161" s="3">
        <f t="shared" si="35"/>
        <v>34</v>
      </c>
      <c r="AS161" s="8">
        <f t="shared" si="29"/>
        <v>0</v>
      </c>
    </row>
    <row r="162" spans="1:45" ht="12.75" customHeight="1" x14ac:dyDescent="0.2">
      <c r="A162" s="141"/>
      <c r="B162" s="115"/>
      <c r="C162" s="24" t="s">
        <v>90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4"/>
      <c r="AJ162" s="7"/>
      <c r="AK162" s="3"/>
      <c r="AL162" s="4"/>
      <c r="AM162" s="7"/>
      <c r="AN162" s="7"/>
      <c r="AO162" s="7"/>
      <c r="AP162" s="7"/>
      <c r="AQ162" s="7">
        <f t="shared" si="30"/>
        <v>0</v>
      </c>
      <c r="AR162" s="3">
        <f t="shared" si="35"/>
        <v>34</v>
      </c>
      <c r="AS162" s="8">
        <f t="shared" si="29"/>
        <v>0</v>
      </c>
    </row>
    <row r="163" spans="1:45" ht="42.75" customHeight="1" x14ac:dyDescent="0.2">
      <c r="A163" s="141"/>
      <c r="B163" s="112" t="s">
        <v>87</v>
      </c>
      <c r="C163" s="24" t="s">
        <v>88</v>
      </c>
      <c r="D163" s="25"/>
      <c r="E163" s="4"/>
      <c r="F163" s="4"/>
      <c r="G163" s="78" t="s">
        <v>145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77" t="s">
        <v>323</v>
      </c>
      <c r="AJ163" s="7"/>
      <c r="AK163" s="4"/>
      <c r="AM163" s="7"/>
      <c r="AN163" s="7"/>
      <c r="AO163" s="7"/>
      <c r="AP163" s="7"/>
      <c r="AQ163" s="7">
        <f t="shared" si="30"/>
        <v>2</v>
      </c>
      <c r="AR163" s="3">
        <f>34*2</f>
        <v>68</v>
      </c>
      <c r="AS163" s="8">
        <f t="shared" si="29"/>
        <v>2.9411764705882353E-2</v>
      </c>
    </row>
    <row r="164" spans="1:45" ht="24" customHeight="1" x14ac:dyDescent="0.2">
      <c r="A164" s="141"/>
      <c r="B164" s="112"/>
      <c r="C164" s="24" t="s">
        <v>89</v>
      </c>
      <c r="D164" s="25"/>
      <c r="E164" s="4"/>
      <c r="F164" s="80"/>
      <c r="G164" s="78" t="s">
        <v>145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77" t="s">
        <v>323</v>
      </c>
      <c r="AJ164" s="7"/>
      <c r="AK164" s="4"/>
      <c r="AM164" s="7"/>
      <c r="AN164" s="7"/>
      <c r="AO164" s="7"/>
      <c r="AP164" s="7"/>
      <c r="AQ164" s="7">
        <f t="shared" si="30"/>
        <v>2</v>
      </c>
      <c r="AR164" s="3">
        <f t="shared" ref="AR164:AR168" si="36">34*2</f>
        <v>68</v>
      </c>
      <c r="AS164" s="8">
        <f t="shared" si="29"/>
        <v>2.9411764705882353E-2</v>
      </c>
    </row>
    <row r="165" spans="1:45" ht="27.75" customHeight="1" x14ac:dyDescent="0.2">
      <c r="A165" s="141"/>
      <c r="B165" s="112"/>
      <c r="C165" s="24" t="s">
        <v>90</v>
      </c>
      <c r="D165" s="25"/>
      <c r="E165" s="4"/>
      <c r="F165" s="4"/>
      <c r="G165" s="78" t="s">
        <v>145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77" t="s">
        <v>323</v>
      </c>
      <c r="AJ165" s="7"/>
      <c r="AK165" s="4"/>
      <c r="AM165" s="7"/>
      <c r="AN165" s="7"/>
      <c r="AO165" s="7"/>
      <c r="AP165" s="7"/>
      <c r="AQ165" s="7">
        <f t="shared" si="30"/>
        <v>2</v>
      </c>
      <c r="AR165" s="3">
        <f t="shared" si="36"/>
        <v>68</v>
      </c>
      <c r="AS165" s="8">
        <f t="shared" si="29"/>
        <v>2.9411764705882353E-2</v>
      </c>
    </row>
    <row r="166" spans="1:45" ht="15" customHeight="1" x14ac:dyDescent="0.2">
      <c r="A166" s="141"/>
      <c r="B166" s="113" t="s">
        <v>74</v>
      </c>
      <c r="C166" s="24" t="s">
        <v>88</v>
      </c>
      <c r="D166" s="25"/>
      <c r="E166" s="4"/>
      <c r="F166" s="79" t="s">
        <v>168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7" t="s">
        <v>323</v>
      </c>
      <c r="AK166" s="4"/>
      <c r="AL166" s="4"/>
      <c r="AM166" s="7"/>
      <c r="AN166" s="7"/>
      <c r="AO166" s="7"/>
      <c r="AP166" s="7"/>
      <c r="AQ166" s="7">
        <f t="shared" si="30"/>
        <v>2</v>
      </c>
      <c r="AR166" s="3">
        <f t="shared" si="36"/>
        <v>68</v>
      </c>
      <c r="AS166" s="8">
        <f t="shared" si="29"/>
        <v>2.9411764705882353E-2</v>
      </c>
    </row>
    <row r="167" spans="1:45" ht="14.25" customHeight="1" x14ac:dyDescent="0.2">
      <c r="A167" s="141"/>
      <c r="B167" s="114"/>
      <c r="C167" s="24" t="s">
        <v>89</v>
      </c>
      <c r="D167" s="25"/>
      <c r="E167" s="4"/>
      <c r="F167" s="79" t="s">
        <v>168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7" t="s">
        <v>323</v>
      </c>
      <c r="AK167" s="4"/>
      <c r="AL167" s="4"/>
      <c r="AM167" s="7"/>
      <c r="AN167" s="7"/>
      <c r="AO167" s="7"/>
      <c r="AP167" s="7"/>
      <c r="AQ167" s="7">
        <f t="shared" si="30"/>
        <v>2</v>
      </c>
      <c r="AR167" s="3">
        <f t="shared" si="36"/>
        <v>68</v>
      </c>
      <c r="AS167" s="8">
        <f t="shared" si="29"/>
        <v>2.9411764705882353E-2</v>
      </c>
    </row>
    <row r="168" spans="1:45" ht="14.25" customHeight="1" x14ac:dyDescent="0.2">
      <c r="A168" s="141"/>
      <c r="B168" s="114"/>
      <c r="C168" s="24" t="s">
        <v>90</v>
      </c>
      <c r="D168" s="25"/>
      <c r="E168" s="4"/>
      <c r="F168" s="79" t="s">
        <v>168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7" t="s">
        <v>323</v>
      </c>
      <c r="AK168" s="4"/>
      <c r="AL168" s="4"/>
      <c r="AM168" s="7"/>
      <c r="AN168" s="7"/>
      <c r="AO168" s="7"/>
      <c r="AP168" s="7"/>
      <c r="AQ168" s="7">
        <f t="shared" si="30"/>
        <v>2</v>
      </c>
      <c r="AR168" s="3">
        <f t="shared" si="36"/>
        <v>68</v>
      </c>
      <c r="AS168" s="8">
        <f t="shared" si="29"/>
        <v>2.9411764705882353E-2</v>
      </c>
    </row>
    <row r="169" spans="1:45" ht="27" customHeight="1" x14ac:dyDescent="0.2">
      <c r="A169" s="111"/>
      <c r="B169" s="111"/>
      <c r="C169" s="111"/>
      <c r="D169" s="111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5"/>
      <c r="AN169" s="55"/>
      <c r="AO169" s="55"/>
      <c r="AP169" s="55"/>
      <c r="AQ169" s="55"/>
      <c r="AR169" s="55"/>
      <c r="AS169" s="55"/>
    </row>
    <row r="170" spans="1:45" s="2" customFormat="1" ht="116.25" customHeight="1" x14ac:dyDescent="0.2">
      <c r="A170" s="145" t="s">
        <v>31</v>
      </c>
      <c r="B170" s="146"/>
      <c r="C170" s="146"/>
      <c r="D170" s="147"/>
      <c r="E170" s="165" t="s">
        <v>40</v>
      </c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7"/>
      <c r="AQ170" s="161" t="s">
        <v>20</v>
      </c>
      <c r="AR170" s="130" t="s">
        <v>22</v>
      </c>
      <c r="AS170" s="133" t="s">
        <v>21</v>
      </c>
    </row>
    <row r="171" spans="1:45" s="2" customFormat="1" ht="21.75" customHeight="1" x14ac:dyDescent="0.2">
      <c r="A171" s="123" t="s">
        <v>0</v>
      </c>
      <c r="B171" s="136"/>
      <c r="C171" s="124"/>
      <c r="D171" s="23" t="s">
        <v>18</v>
      </c>
      <c r="E171" s="138" t="s">
        <v>1</v>
      </c>
      <c r="F171" s="139"/>
      <c r="G171" s="139"/>
      <c r="H171" s="140"/>
      <c r="I171" s="138" t="s">
        <v>2</v>
      </c>
      <c r="J171" s="139"/>
      <c r="K171" s="139"/>
      <c r="L171" s="140"/>
      <c r="M171" s="138" t="s">
        <v>3</v>
      </c>
      <c r="N171" s="139"/>
      <c r="O171" s="139"/>
      <c r="P171" s="140"/>
      <c r="Q171" s="138" t="s">
        <v>4</v>
      </c>
      <c r="R171" s="139"/>
      <c r="S171" s="139"/>
      <c r="T171" s="140"/>
      <c r="U171" s="138" t="s">
        <v>5</v>
      </c>
      <c r="V171" s="139"/>
      <c r="W171" s="140"/>
      <c r="X171" s="138" t="s">
        <v>6</v>
      </c>
      <c r="Y171" s="139"/>
      <c r="Z171" s="139"/>
      <c r="AA171" s="140"/>
      <c r="AB171" s="138" t="s">
        <v>7</v>
      </c>
      <c r="AC171" s="139"/>
      <c r="AD171" s="140"/>
      <c r="AE171" s="138" t="s">
        <v>8</v>
      </c>
      <c r="AF171" s="139"/>
      <c r="AG171" s="139"/>
      <c r="AH171" s="139"/>
      <c r="AI171" s="140"/>
      <c r="AJ171" s="138" t="s">
        <v>9</v>
      </c>
      <c r="AK171" s="139"/>
      <c r="AL171" s="140"/>
      <c r="AM171" s="138" t="s">
        <v>10</v>
      </c>
      <c r="AN171" s="139"/>
      <c r="AO171" s="139"/>
      <c r="AP171" s="140"/>
      <c r="AQ171" s="162"/>
      <c r="AR171" s="131"/>
      <c r="AS171" s="134"/>
    </row>
    <row r="172" spans="1:45" s="6" customFormat="1" ht="11.25" customHeight="1" x14ac:dyDescent="0.2">
      <c r="A172" s="125"/>
      <c r="B172" s="137"/>
      <c r="C172" s="126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63"/>
      <c r="AR172" s="132"/>
      <c r="AS172" s="135"/>
    </row>
    <row r="173" spans="1:45" ht="39.75" customHeight="1" x14ac:dyDescent="0.2">
      <c r="A173" s="164" t="s">
        <v>25</v>
      </c>
      <c r="B173" s="113" t="s">
        <v>13</v>
      </c>
      <c r="C173" s="24" t="s">
        <v>103</v>
      </c>
      <c r="D173" s="25"/>
      <c r="F173" s="78" t="s">
        <v>183</v>
      </c>
      <c r="G173" s="4"/>
      <c r="H173" s="4"/>
      <c r="I173" s="4"/>
      <c r="J173" s="4"/>
      <c r="K173" s="79" t="s">
        <v>184</v>
      </c>
      <c r="L173" s="4"/>
      <c r="M173" s="4"/>
      <c r="N173" s="79" t="s">
        <v>186</v>
      </c>
      <c r="O173" s="4"/>
      <c r="P173" s="4"/>
      <c r="Q173" s="4"/>
      <c r="R173" s="4"/>
      <c r="S173" s="79" t="s">
        <v>187</v>
      </c>
      <c r="T173" s="4"/>
      <c r="U173" s="4"/>
      <c r="V173" s="4"/>
      <c r="X173" s="79" t="s">
        <v>360</v>
      </c>
      <c r="Z173" s="4"/>
      <c r="AA173" s="4"/>
      <c r="AB173" s="79" t="s">
        <v>359</v>
      </c>
      <c r="AC173" s="4"/>
      <c r="AD173" s="4"/>
      <c r="AE173" s="4"/>
      <c r="AF173" s="4"/>
      <c r="AG173" s="4"/>
      <c r="AH173" s="4"/>
      <c r="AI173" s="4"/>
      <c r="AJ173" s="48" t="s">
        <v>311</v>
      </c>
      <c r="AK173" s="79" t="s">
        <v>364</v>
      </c>
      <c r="AL173" s="4"/>
      <c r="AM173" s="7"/>
      <c r="AN173" s="7"/>
      <c r="AO173" s="7"/>
      <c r="AP173" s="7"/>
      <c r="AQ173" s="7">
        <f>COUNTA(E173:AP173)</f>
        <v>8</v>
      </c>
      <c r="AR173" s="3">
        <f>34*6</f>
        <v>204</v>
      </c>
      <c r="AS173" s="8">
        <f t="shared" ref="AS173:AS205" si="37">AQ173/AR173</f>
        <v>3.9215686274509803E-2</v>
      </c>
    </row>
    <row r="174" spans="1:45" ht="35.25" customHeight="1" x14ac:dyDescent="0.2">
      <c r="A174" s="164"/>
      <c r="B174" s="114"/>
      <c r="C174" s="24" t="s">
        <v>104</v>
      </c>
      <c r="D174" s="25"/>
      <c r="E174" s="4"/>
      <c r="F174" s="78" t="s">
        <v>183</v>
      </c>
      <c r="G174" s="4"/>
      <c r="H174" s="4"/>
      <c r="I174" s="4"/>
      <c r="J174" s="4"/>
      <c r="K174" s="79" t="s">
        <v>184</v>
      </c>
      <c r="L174" s="4"/>
      <c r="M174" s="4"/>
      <c r="N174" s="79" t="s">
        <v>186</v>
      </c>
      <c r="O174" s="4"/>
      <c r="P174" s="4"/>
      <c r="Q174" s="4"/>
      <c r="R174" s="4"/>
      <c r="S174" s="79" t="s">
        <v>187</v>
      </c>
      <c r="T174" s="4"/>
      <c r="U174" s="4"/>
      <c r="V174" s="4"/>
      <c r="W174" s="4"/>
      <c r="X174" s="79" t="s">
        <v>360</v>
      </c>
      <c r="Y174" s="4"/>
      <c r="Z174" s="4"/>
      <c r="AA174" s="4"/>
      <c r="AB174" s="79" t="s">
        <v>359</v>
      </c>
      <c r="AC174" s="4"/>
      <c r="AD174" s="4"/>
      <c r="AE174" s="4"/>
      <c r="AF174" s="4"/>
      <c r="AG174" s="4"/>
      <c r="AH174" s="4"/>
      <c r="AI174" s="4"/>
      <c r="AJ174" s="48" t="s">
        <v>311</v>
      </c>
      <c r="AK174" s="79" t="s">
        <v>364</v>
      </c>
      <c r="AL174" s="4"/>
      <c r="AM174" s="7"/>
      <c r="AN174" s="7"/>
      <c r="AO174" s="7"/>
      <c r="AP174" s="7"/>
      <c r="AQ174" s="7">
        <f t="shared" ref="AQ174:AQ205" si="38">COUNTA(E174:AP174)</f>
        <v>8</v>
      </c>
      <c r="AR174" s="3">
        <f t="shared" ref="AR174:AR175" si="39">34*6</f>
        <v>204</v>
      </c>
      <c r="AS174" s="8">
        <f t="shared" si="37"/>
        <v>3.9215686274509803E-2</v>
      </c>
    </row>
    <row r="175" spans="1:45" ht="42" customHeight="1" x14ac:dyDescent="0.2">
      <c r="A175" s="164"/>
      <c r="B175" s="115"/>
      <c r="C175" s="24" t="s">
        <v>105</v>
      </c>
      <c r="D175" s="25"/>
      <c r="E175" s="4"/>
      <c r="F175" s="78" t="s">
        <v>183</v>
      </c>
      <c r="G175" s="4"/>
      <c r="H175" s="4"/>
      <c r="I175" s="4"/>
      <c r="J175" s="4"/>
      <c r="K175" s="79" t="s">
        <v>184</v>
      </c>
      <c r="L175" s="4"/>
      <c r="M175" s="4"/>
      <c r="N175" s="79" t="s">
        <v>186</v>
      </c>
      <c r="O175" s="4"/>
      <c r="P175" s="4"/>
      <c r="Q175" s="4"/>
      <c r="R175" s="4"/>
      <c r="S175" s="79" t="s">
        <v>187</v>
      </c>
      <c r="T175" s="4"/>
      <c r="U175" s="4"/>
      <c r="V175" s="4"/>
      <c r="W175" s="4"/>
      <c r="X175" s="4"/>
      <c r="Y175" s="79" t="s">
        <v>373</v>
      </c>
      <c r="Z175" s="4"/>
      <c r="AA175" s="4"/>
      <c r="AB175" s="79" t="s">
        <v>359</v>
      </c>
      <c r="AC175" s="4"/>
      <c r="AD175" s="4"/>
      <c r="AE175" s="4"/>
      <c r="AF175" s="4"/>
      <c r="AG175" s="4"/>
      <c r="AH175" s="4"/>
      <c r="AI175" s="4"/>
      <c r="AJ175" s="48" t="s">
        <v>311</v>
      </c>
      <c r="AK175" s="79" t="s">
        <v>364</v>
      </c>
      <c r="AL175" s="4"/>
      <c r="AM175" s="7"/>
      <c r="AN175" s="7"/>
      <c r="AO175" s="7"/>
      <c r="AP175" s="7"/>
      <c r="AQ175" s="7">
        <f t="shared" si="38"/>
        <v>8</v>
      </c>
      <c r="AR175" s="3">
        <f t="shared" si="39"/>
        <v>204</v>
      </c>
      <c r="AS175" s="8">
        <f t="shared" si="37"/>
        <v>3.9215686274509803E-2</v>
      </c>
    </row>
    <row r="176" spans="1:45" ht="34.5" customHeight="1" x14ac:dyDescent="0.2">
      <c r="A176" s="164"/>
      <c r="B176" s="113" t="s">
        <v>27</v>
      </c>
      <c r="C176" s="24" t="s">
        <v>103</v>
      </c>
      <c r="D176" s="25"/>
      <c r="E176" s="4"/>
      <c r="F176" s="4"/>
      <c r="G176" s="4"/>
      <c r="H176" s="4"/>
      <c r="I176" s="3"/>
      <c r="J176" s="4"/>
      <c r="K176" s="4"/>
      <c r="L176" s="79" t="s">
        <v>185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79" t="s">
        <v>357</v>
      </c>
      <c r="X176" s="4"/>
      <c r="Z176" s="4"/>
      <c r="AA176" s="4"/>
      <c r="AB176" s="4"/>
      <c r="AC176" s="4"/>
      <c r="AD176" s="4"/>
      <c r="AE176" s="4"/>
      <c r="AF176" s="4"/>
      <c r="AG176" s="4"/>
      <c r="AH176" s="79" t="s">
        <v>363</v>
      </c>
      <c r="AI176" s="4"/>
      <c r="AJ176" s="48" t="s">
        <v>311</v>
      </c>
      <c r="AK176" s="81"/>
      <c r="AL176" s="4"/>
      <c r="AM176" s="7"/>
      <c r="AN176" s="7"/>
      <c r="AO176" s="7"/>
      <c r="AP176" s="7"/>
      <c r="AQ176" s="7">
        <f t="shared" si="38"/>
        <v>4</v>
      </c>
      <c r="AR176" s="3">
        <f>34*3</f>
        <v>102</v>
      </c>
      <c r="AS176" s="8">
        <f t="shared" si="37"/>
        <v>3.9215686274509803E-2</v>
      </c>
    </row>
    <row r="177" spans="1:45" ht="25.5" x14ac:dyDescent="0.2">
      <c r="A177" s="164"/>
      <c r="B177" s="114"/>
      <c r="C177" s="24" t="s">
        <v>104</v>
      </c>
      <c r="D177" s="25"/>
      <c r="E177" s="4"/>
      <c r="F177" s="4"/>
      <c r="G177" s="4"/>
      <c r="H177" s="4"/>
      <c r="I177" s="3"/>
      <c r="J177" s="4"/>
      <c r="K177" s="4"/>
      <c r="L177" s="79" t="s">
        <v>185</v>
      </c>
      <c r="M177" s="4"/>
      <c r="N177" s="4"/>
      <c r="O177" s="4"/>
      <c r="P177" s="4"/>
      <c r="Q177" s="4"/>
      <c r="R177" s="4"/>
      <c r="S177" s="4"/>
      <c r="T177" s="4"/>
      <c r="U177" s="79" t="s">
        <v>371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79" t="s">
        <v>363</v>
      </c>
      <c r="AI177" s="4"/>
      <c r="AJ177" s="48" t="s">
        <v>311</v>
      </c>
      <c r="AK177" s="4"/>
      <c r="AL177" s="4"/>
      <c r="AM177" s="7"/>
      <c r="AN177" s="7"/>
      <c r="AO177" s="7"/>
      <c r="AP177" s="7"/>
      <c r="AQ177" s="7">
        <f t="shared" si="38"/>
        <v>4</v>
      </c>
      <c r="AR177" s="3">
        <f t="shared" ref="AR177:AR181" si="40">34*3</f>
        <v>102</v>
      </c>
      <c r="AS177" s="8">
        <f t="shared" si="37"/>
        <v>3.9215686274509803E-2</v>
      </c>
    </row>
    <row r="178" spans="1:45" ht="25.5" x14ac:dyDescent="0.2">
      <c r="A178" s="164"/>
      <c r="B178" s="115"/>
      <c r="C178" s="24" t="s">
        <v>105</v>
      </c>
      <c r="D178" s="25"/>
      <c r="E178" s="4"/>
      <c r="F178" s="4"/>
      <c r="G178" s="4"/>
      <c r="H178" s="4"/>
      <c r="I178" s="3"/>
      <c r="J178" s="4"/>
      <c r="K178" s="4"/>
      <c r="L178" s="79" t="s">
        <v>185</v>
      </c>
      <c r="M178" s="4"/>
      <c r="N178" s="4"/>
      <c r="O178" s="4"/>
      <c r="P178" s="4"/>
      <c r="Q178" s="4"/>
      <c r="R178" s="4"/>
      <c r="S178" s="4"/>
      <c r="T178" s="79" t="s">
        <v>188</v>
      </c>
      <c r="U178" s="79" t="s">
        <v>371</v>
      </c>
      <c r="V178" s="4"/>
      <c r="W178" s="4"/>
      <c r="X178" s="4"/>
      <c r="Z178" s="4"/>
      <c r="AA178" s="4"/>
      <c r="AB178" s="4"/>
      <c r="AC178" s="4"/>
      <c r="AD178" s="4"/>
      <c r="AE178" s="4"/>
      <c r="AF178" s="4"/>
      <c r="AG178" s="4"/>
      <c r="AH178" s="79" t="s">
        <v>363</v>
      </c>
      <c r="AI178" s="4"/>
      <c r="AJ178" s="48" t="s">
        <v>311</v>
      </c>
      <c r="AK178" s="4"/>
      <c r="AL178" s="4"/>
      <c r="AM178" s="7"/>
      <c r="AN178" s="7"/>
      <c r="AO178" s="7"/>
      <c r="AP178" s="7"/>
      <c r="AQ178" s="7">
        <f t="shared" si="38"/>
        <v>5</v>
      </c>
      <c r="AR178" s="3">
        <f t="shared" si="40"/>
        <v>102</v>
      </c>
      <c r="AS178" s="8">
        <f t="shared" si="37"/>
        <v>4.9019607843137254E-2</v>
      </c>
    </row>
    <row r="179" spans="1:45" ht="72" customHeight="1" x14ac:dyDescent="0.2">
      <c r="A179" s="164"/>
      <c r="B179" s="113" t="s">
        <v>12</v>
      </c>
      <c r="C179" s="24" t="s">
        <v>103</v>
      </c>
      <c r="D179" s="25"/>
      <c r="F179" s="78" t="s">
        <v>294</v>
      </c>
      <c r="G179" s="4"/>
      <c r="H179" s="4"/>
      <c r="I179" s="78" t="s">
        <v>172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78" t="s">
        <v>176</v>
      </c>
      <c r="U179" s="4"/>
      <c r="V179" s="4"/>
      <c r="W179" s="4"/>
      <c r="X179" s="78" t="s">
        <v>358</v>
      </c>
      <c r="Y179" s="4"/>
      <c r="Z179" s="4"/>
      <c r="AA179" s="4"/>
      <c r="AB179" s="4"/>
      <c r="AC179" s="4"/>
      <c r="AD179" s="4"/>
      <c r="AE179" s="4"/>
      <c r="AF179" s="4"/>
      <c r="AG179" s="4"/>
      <c r="AH179" s="79" t="s">
        <v>365</v>
      </c>
      <c r="AJ179" s="48" t="s">
        <v>311</v>
      </c>
      <c r="AK179" s="79" t="s">
        <v>368</v>
      </c>
      <c r="AL179" s="4"/>
      <c r="AM179" s="7"/>
      <c r="AN179" s="7"/>
      <c r="AO179" s="7"/>
      <c r="AP179" s="7"/>
      <c r="AQ179" s="7">
        <f>COUNTA(F179:AP179)</f>
        <v>7</v>
      </c>
      <c r="AR179" s="3">
        <f t="shared" si="40"/>
        <v>102</v>
      </c>
      <c r="AS179" s="8">
        <f t="shared" si="37"/>
        <v>6.8627450980392163E-2</v>
      </c>
    </row>
    <row r="180" spans="1:45" ht="51" customHeight="1" x14ac:dyDescent="0.2">
      <c r="A180" s="164"/>
      <c r="B180" s="114"/>
      <c r="C180" s="24" t="s">
        <v>104</v>
      </c>
      <c r="D180" s="25"/>
      <c r="E180" s="4"/>
      <c r="F180" s="78" t="s">
        <v>294</v>
      </c>
      <c r="G180" s="4"/>
      <c r="H180" s="4"/>
      <c r="I180" s="78" t="s">
        <v>172</v>
      </c>
      <c r="J180" s="4"/>
      <c r="K180" s="78" t="s">
        <v>180</v>
      </c>
      <c r="L180" s="4"/>
      <c r="M180" s="4"/>
      <c r="N180" s="4"/>
      <c r="O180" s="4"/>
      <c r="P180" s="4"/>
      <c r="Q180" s="4"/>
      <c r="R180" s="4"/>
      <c r="S180" s="4"/>
      <c r="T180" s="78" t="s">
        <v>181</v>
      </c>
      <c r="U180" s="4"/>
      <c r="V180" s="4"/>
      <c r="W180" s="4"/>
      <c r="X180" s="78" t="s">
        <v>358</v>
      </c>
      <c r="Y180" s="4"/>
      <c r="Z180" s="4"/>
      <c r="AA180" s="4"/>
      <c r="AB180" s="4"/>
      <c r="AC180" s="78" t="s">
        <v>367</v>
      </c>
      <c r="AD180" s="4"/>
      <c r="AE180" s="4"/>
      <c r="AF180" s="4"/>
      <c r="AG180" s="4"/>
      <c r="AH180" s="79" t="s">
        <v>365</v>
      </c>
      <c r="AI180" s="7"/>
      <c r="AJ180" s="48" t="s">
        <v>311</v>
      </c>
      <c r="AK180" s="79" t="s">
        <v>369</v>
      </c>
      <c r="AL180" s="4"/>
      <c r="AM180" s="7"/>
      <c r="AN180" s="7"/>
      <c r="AO180" s="7"/>
      <c r="AP180" s="7"/>
      <c r="AQ180" s="7">
        <f t="shared" si="38"/>
        <v>9</v>
      </c>
      <c r="AR180" s="3">
        <f t="shared" si="40"/>
        <v>102</v>
      </c>
      <c r="AS180" s="8">
        <f t="shared" si="37"/>
        <v>8.8235294117647065E-2</v>
      </c>
    </row>
    <row r="181" spans="1:45" ht="47.25" customHeight="1" x14ac:dyDescent="0.2">
      <c r="A181" s="164"/>
      <c r="B181" s="115"/>
      <c r="C181" s="24" t="s">
        <v>105</v>
      </c>
      <c r="D181" s="25"/>
      <c r="E181" s="4"/>
      <c r="F181" s="78" t="s">
        <v>294</v>
      </c>
      <c r="G181" s="4"/>
      <c r="H181" s="4"/>
      <c r="I181" s="4"/>
      <c r="J181" s="4"/>
      <c r="K181" s="78" t="s">
        <v>180</v>
      </c>
      <c r="L181" s="4"/>
      <c r="M181" s="4"/>
      <c r="N181" s="4"/>
      <c r="O181" s="4"/>
      <c r="P181" s="4"/>
      <c r="Q181" s="4"/>
      <c r="R181" s="4"/>
      <c r="S181" s="4"/>
      <c r="T181" s="78" t="s">
        <v>181</v>
      </c>
      <c r="U181" s="4"/>
      <c r="V181" s="4"/>
      <c r="W181" s="4"/>
      <c r="X181" s="78" t="s">
        <v>358</v>
      </c>
      <c r="Y181" s="4"/>
      <c r="Z181" s="4"/>
      <c r="AA181" s="4"/>
      <c r="AB181" s="4"/>
      <c r="AC181" s="78" t="s">
        <v>367</v>
      </c>
      <c r="AD181" s="4"/>
      <c r="AE181" s="4"/>
      <c r="AF181" s="4"/>
      <c r="AG181" s="4"/>
      <c r="AH181" s="79" t="s">
        <v>365</v>
      </c>
      <c r="AI181" s="7"/>
      <c r="AJ181" s="48" t="s">
        <v>311</v>
      </c>
      <c r="AK181" s="79" t="s">
        <v>369</v>
      </c>
      <c r="AL181" s="4"/>
      <c r="AM181" s="7"/>
      <c r="AN181" s="7"/>
      <c r="AO181" s="7"/>
      <c r="AP181" s="7"/>
      <c r="AQ181" s="7">
        <f t="shared" si="38"/>
        <v>8</v>
      </c>
      <c r="AR181" s="3">
        <f t="shared" si="40"/>
        <v>102</v>
      </c>
      <c r="AS181" s="8">
        <f t="shared" si="37"/>
        <v>7.8431372549019607E-2</v>
      </c>
    </row>
    <row r="182" spans="1:45" ht="42" customHeight="1" x14ac:dyDescent="0.2">
      <c r="A182" s="164"/>
      <c r="B182" s="113" t="s">
        <v>11</v>
      </c>
      <c r="C182" s="24" t="s">
        <v>103</v>
      </c>
      <c r="D182" s="25"/>
      <c r="E182" s="78" t="s">
        <v>170</v>
      </c>
      <c r="F182" s="4"/>
      <c r="G182" s="4"/>
      <c r="H182" s="78" t="s">
        <v>171</v>
      </c>
      <c r="I182" s="4"/>
      <c r="J182" s="4"/>
      <c r="K182" s="78" t="s">
        <v>150</v>
      </c>
      <c r="L182" s="4"/>
      <c r="M182" s="4"/>
      <c r="N182" s="78" t="s">
        <v>174</v>
      </c>
      <c r="O182" s="4"/>
      <c r="P182" s="4"/>
      <c r="Q182" s="4"/>
      <c r="R182" s="78" t="s">
        <v>175</v>
      </c>
      <c r="S182" s="4"/>
      <c r="T182" s="4"/>
      <c r="U182" s="4"/>
      <c r="V182" s="78" t="s">
        <v>372</v>
      </c>
      <c r="W182" s="4"/>
      <c r="X182" s="4"/>
      <c r="Y182" s="79" t="s">
        <v>374</v>
      </c>
      <c r="Z182" s="4"/>
      <c r="AA182" s="4"/>
      <c r="AB182" s="78" t="s">
        <v>370</v>
      </c>
      <c r="AC182" s="4"/>
      <c r="AD182" s="4"/>
      <c r="AE182" s="4"/>
      <c r="AF182" s="4"/>
      <c r="AG182" s="4"/>
      <c r="AH182" s="4"/>
      <c r="AI182" s="7"/>
      <c r="AJ182" s="48" t="s">
        <v>311</v>
      </c>
      <c r="AK182" s="4"/>
      <c r="AL182" s="4"/>
      <c r="AM182" s="7"/>
      <c r="AN182" s="7"/>
      <c r="AO182" s="7"/>
      <c r="AP182" s="7"/>
      <c r="AQ182" s="7">
        <f t="shared" si="38"/>
        <v>9</v>
      </c>
      <c r="AR182" s="3">
        <f>34*5</f>
        <v>170</v>
      </c>
      <c r="AS182" s="8">
        <f t="shared" si="37"/>
        <v>5.2941176470588235E-2</v>
      </c>
    </row>
    <row r="183" spans="1:45" ht="32.25" customHeight="1" x14ac:dyDescent="0.2">
      <c r="A183" s="164"/>
      <c r="B183" s="114"/>
      <c r="C183" s="24" t="s">
        <v>104</v>
      </c>
      <c r="D183" s="25"/>
      <c r="E183" s="4"/>
      <c r="F183" s="4"/>
      <c r="G183" s="4"/>
      <c r="H183" s="4"/>
      <c r="I183" s="4"/>
      <c r="J183" s="78" t="s">
        <v>179</v>
      </c>
      <c r="K183" s="4"/>
      <c r="L183" s="4"/>
      <c r="M183" s="4"/>
      <c r="N183" s="4"/>
      <c r="O183" s="4"/>
      <c r="P183" s="4"/>
      <c r="Q183" s="4"/>
      <c r="R183" s="78" t="s">
        <v>175</v>
      </c>
      <c r="S183" s="4"/>
      <c r="T183" s="4"/>
      <c r="U183" s="4"/>
      <c r="V183" s="78" t="s">
        <v>372</v>
      </c>
      <c r="W183" s="4"/>
      <c r="X183" s="4"/>
      <c r="Y183" s="79" t="s">
        <v>374</v>
      </c>
      <c r="Z183" s="4"/>
      <c r="AA183" s="4"/>
      <c r="AB183" s="78" t="s">
        <v>370</v>
      </c>
      <c r="AC183" s="4"/>
      <c r="AD183" s="4"/>
      <c r="AE183" s="4"/>
      <c r="AF183" s="4"/>
      <c r="AG183" s="4"/>
      <c r="AH183" s="4"/>
      <c r="AI183" s="7"/>
      <c r="AJ183" s="48" t="s">
        <v>311</v>
      </c>
      <c r="AK183" s="4"/>
      <c r="AL183" s="4"/>
      <c r="AM183" s="7"/>
      <c r="AN183" s="7"/>
      <c r="AO183" s="7"/>
      <c r="AP183" s="7"/>
      <c r="AQ183" s="7">
        <f t="shared" si="38"/>
        <v>6</v>
      </c>
      <c r="AR183" s="3">
        <f t="shared" ref="AR183:AR184" si="41">34*5</f>
        <v>170</v>
      </c>
      <c r="AS183" s="8">
        <f t="shared" si="37"/>
        <v>3.5294117647058823E-2</v>
      </c>
    </row>
    <row r="184" spans="1:45" ht="35.25" customHeight="1" x14ac:dyDescent="0.2">
      <c r="A184" s="164"/>
      <c r="B184" s="115"/>
      <c r="C184" s="24" t="s">
        <v>105</v>
      </c>
      <c r="D184" s="25"/>
      <c r="E184" s="4"/>
      <c r="F184" s="4"/>
      <c r="G184" s="4"/>
      <c r="H184" s="4"/>
      <c r="I184" s="4"/>
      <c r="J184" s="78" t="s">
        <v>179</v>
      </c>
      <c r="K184" s="4"/>
      <c r="L184" s="4"/>
      <c r="M184" s="4"/>
      <c r="N184" s="4"/>
      <c r="O184" s="4"/>
      <c r="P184" s="4"/>
      <c r="Q184" s="4"/>
      <c r="R184" s="78" t="s">
        <v>175</v>
      </c>
      <c r="S184" s="4"/>
      <c r="T184" s="4"/>
      <c r="U184" s="4"/>
      <c r="V184" s="78" t="s">
        <v>372</v>
      </c>
      <c r="W184" s="4"/>
      <c r="X184" s="4"/>
      <c r="Y184" s="79" t="s">
        <v>374</v>
      </c>
      <c r="Z184" s="4"/>
      <c r="AA184" s="4"/>
      <c r="AB184" s="78" t="s">
        <v>370</v>
      </c>
      <c r="AC184" s="78" t="s">
        <v>375</v>
      </c>
      <c r="AD184" s="4"/>
      <c r="AE184" s="4"/>
      <c r="AF184" s="4"/>
      <c r="AG184" s="4"/>
      <c r="AH184" s="4"/>
      <c r="AI184" s="7"/>
      <c r="AJ184" s="48" t="s">
        <v>311</v>
      </c>
      <c r="AK184" s="4"/>
      <c r="AL184" s="4"/>
      <c r="AM184" s="7"/>
      <c r="AN184" s="7"/>
      <c r="AO184" s="7"/>
      <c r="AP184" s="7"/>
      <c r="AQ184" s="7">
        <f t="shared" si="38"/>
        <v>7</v>
      </c>
      <c r="AR184" s="3">
        <f t="shared" si="41"/>
        <v>170</v>
      </c>
      <c r="AS184" s="8">
        <f t="shared" si="37"/>
        <v>4.1176470588235294E-2</v>
      </c>
    </row>
    <row r="185" spans="1:45" ht="25.5" x14ac:dyDescent="0.2">
      <c r="A185" s="164"/>
      <c r="B185" s="113" t="s">
        <v>28</v>
      </c>
      <c r="C185" s="24" t="s">
        <v>103</v>
      </c>
      <c r="D185" s="25"/>
      <c r="E185" s="78" t="s">
        <v>169</v>
      </c>
      <c r="F185" s="4"/>
      <c r="G185" s="4"/>
      <c r="H185" s="4"/>
      <c r="I185" s="4"/>
      <c r="J185" s="4"/>
      <c r="K185" s="4"/>
      <c r="L185" s="78" t="s">
        <v>173</v>
      </c>
      <c r="M185" s="4"/>
      <c r="N185" s="4"/>
      <c r="O185" s="4"/>
      <c r="P185" s="4"/>
      <c r="Q185" s="4"/>
      <c r="R185" s="4"/>
      <c r="S185" s="4"/>
      <c r="T185" s="78" t="s">
        <v>199</v>
      </c>
      <c r="U185" s="4"/>
      <c r="V185" s="78" t="s">
        <v>356</v>
      </c>
      <c r="W185" s="4"/>
      <c r="X185" s="4"/>
      <c r="Y185" s="4"/>
      <c r="Z185" s="4"/>
      <c r="AA185" s="4"/>
      <c r="AB185" s="4"/>
      <c r="AC185" s="4"/>
      <c r="AD185" s="78" t="s">
        <v>362</v>
      </c>
      <c r="AE185" s="4"/>
      <c r="AF185" s="4"/>
      <c r="AG185" s="4"/>
      <c r="AH185" s="4"/>
      <c r="AI185" s="7"/>
      <c r="AJ185" s="48" t="s">
        <v>311</v>
      </c>
      <c r="AK185" s="79" t="s">
        <v>366</v>
      </c>
      <c r="AL185" s="4"/>
      <c r="AM185" s="7"/>
      <c r="AN185" s="7"/>
      <c r="AO185" s="7"/>
      <c r="AP185" s="7"/>
      <c r="AQ185" s="7">
        <f t="shared" si="38"/>
        <v>7</v>
      </c>
      <c r="AR185" s="3">
        <f>34*3</f>
        <v>102</v>
      </c>
      <c r="AS185" s="8">
        <f t="shared" si="37"/>
        <v>6.8627450980392163E-2</v>
      </c>
    </row>
    <row r="186" spans="1:45" ht="25.5" x14ac:dyDescent="0.2">
      <c r="A186" s="164"/>
      <c r="B186" s="114"/>
      <c r="C186" s="24" t="s">
        <v>104</v>
      </c>
      <c r="D186" s="25"/>
      <c r="E186" s="78" t="s">
        <v>169</v>
      </c>
      <c r="F186" s="4"/>
      <c r="G186" s="4"/>
      <c r="H186" s="4"/>
      <c r="I186" s="4"/>
      <c r="J186" s="4"/>
      <c r="K186" s="4"/>
      <c r="L186" s="78" t="s">
        <v>173</v>
      </c>
      <c r="M186" s="4"/>
      <c r="N186" s="4"/>
      <c r="O186" s="4"/>
      <c r="P186" s="4"/>
      <c r="Q186" s="4"/>
      <c r="R186" s="4"/>
      <c r="S186" s="4"/>
      <c r="T186" s="78" t="s">
        <v>199</v>
      </c>
      <c r="U186" s="4"/>
      <c r="V186" s="78" t="s">
        <v>356</v>
      </c>
      <c r="W186" s="4"/>
      <c r="X186" s="4"/>
      <c r="Y186" s="4"/>
      <c r="Z186" s="4"/>
      <c r="AA186" s="4"/>
      <c r="AB186" s="4"/>
      <c r="AC186" s="4"/>
      <c r="AD186" s="78" t="s">
        <v>362</v>
      </c>
      <c r="AE186" s="4"/>
      <c r="AF186" s="4"/>
      <c r="AG186" s="4"/>
      <c r="AH186" s="4"/>
      <c r="AI186" s="7"/>
      <c r="AJ186" s="48" t="s">
        <v>311</v>
      </c>
      <c r="AK186" s="79" t="s">
        <v>366</v>
      </c>
      <c r="AL186" s="4"/>
      <c r="AM186" s="7"/>
      <c r="AN186" s="7"/>
      <c r="AO186" s="7"/>
      <c r="AP186" s="7"/>
      <c r="AQ186" s="7">
        <f t="shared" si="38"/>
        <v>7</v>
      </c>
      <c r="AR186" s="3">
        <f t="shared" ref="AR186:AR187" si="42">34*3</f>
        <v>102</v>
      </c>
      <c r="AS186" s="8">
        <f t="shared" si="37"/>
        <v>6.8627450980392163E-2</v>
      </c>
    </row>
    <row r="187" spans="1:45" ht="25.5" customHeight="1" x14ac:dyDescent="0.2">
      <c r="A187" s="164"/>
      <c r="B187" s="115"/>
      <c r="C187" s="24" t="s">
        <v>105</v>
      </c>
      <c r="D187" s="25"/>
      <c r="E187" s="78" t="s">
        <v>169</v>
      </c>
      <c r="F187" s="4"/>
      <c r="G187" s="4"/>
      <c r="H187" s="4"/>
      <c r="I187" s="4"/>
      <c r="J187" s="4"/>
      <c r="K187" s="4"/>
      <c r="L187" s="78" t="s">
        <v>173</v>
      </c>
      <c r="M187" s="4"/>
      <c r="N187" s="4"/>
      <c r="O187" s="4"/>
      <c r="P187" s="4"/>
      <c r="Q187" s="4"/>
      <c r="R187" s="4"/>
      <c r="S187" s="4"/>
      <c r="T187" s="78" t="s">
        <v>199</v>
      </c>
      <c r="U187" s="4"/>
      <c r="V187" s="78" t="s">
        <v>356</v>
      </c>
      <c r="W187" s="4"/>
      <c r="X187" s="4"/>
      <c r="Y187" s="4"/>
      <c r="Z187" s="4"/>
      <c r="AA187" s="4"/>
      <c r="AB187" s="4"/>
      <c r="AC187" s="4"/>
      <c r="AD187" s="78" t="s">
        <v>362</v>
      </c>
      <c r="AE187" s="4"/>
      <c r="AF187" s="4"/>
      <c r="AG187" s="4"/>
      <c r="AH187" s="4"/>
      <c r="AI187" s="7"/>
      <c r="AJ187" s="48" t="s">
        <v>311</v>
      </c>
      <c r="AK187" s="79" t="s">
        <v>366</v>
      </c>
      <c r="AL187" s="4"/>
      <c r="AM187" s="7"/>
      <c r="AN187" s="7"/>
      <c r="AO187" s="7"/>
      <c r="AP187" s="7"/>
      <c r="AQ187" s="7">
        <f t="shared" si="38"/>
        <v>7</v>
      </c>
      <c r="AR187" s="3">
        <f t="shared" si="42"/>
        <v>102</v>
      </c>
      <c r="AS187" s="8">
        <f t="shared" si="37"/>
        <v>6.8627450980392163E-2</v>
      </c>
    </row>
    <row r="188" spans="1:45" ht="12.75" customHeight="1" x14ac:dyDescent="0.2">
      <c r="A188" s="164"/>
      <c r="B188" s="113" t="s">
        <v>30</v>
      </c>
      <c r="C188" s="24" t="s">
        <v>103</v>
      </c>
      <c r="D188" s="25"/>
      <c r="E188" s="80"/>
      <c r="F188" s="78" t="s">
        <v>177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80"/>
      <c r="Z188" s="4"/>
      <c r="AA188" s="4"/>
      <c r="AB188" s="4"/>
      <c r="AC188" s="78" t="s">
        <v>361</v>
      </c>
      <c r="AD188" s="4"/>
      <c r="AE188" s="4"/>
      <c r="AF188" s="4"/>
      <c r="AG188" s="3"/>
      <c r="AH188" s="4"/>
      <c r="AI188" s="4"/>
      <c r="AJ188" s="48" t="s">
        <v>311</v>
      </c>
      <c r="AK188" s="81"/>
      <c r="AL188" s="4"/>
      <c r="AM188" s="7"/>
      <c r="AN188" s="7"/>
      <c r="AO188" s="7"/>
      <c r="AP188" s="7"/>
      <c r="AQ188" s="7">
        <f t="shared" si="38"/>
        <v>3</v>
      </c>
      <c r="AR188" s="3">
        <f>34*1</f>
        <v>34</v>
      </c>
      <c r="AS188" s="8">
        <f t="shared" si="37"/>
        <v>8.8235294117647065E-2</v>
      </c>
    </row>
    <row r="189" spans="1:45" ht="31.5" customHeight="1" x14ac:dyDescent="0.2">
      <c r="A189" s="164"/>
      <c r="B189" s="114"/>
      <c r="C189" s="24" t="s">
        <v>104</v>
      </c>
      <c r="D189" s="25"/>
      <c r="E189" s="4"/>
      <c r="F189" s="78" t="s">
        <v>177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80"/>
      <c r="Z189" s="4"/>
      <c r="AA189" s="4"/>
      <c r="AB189" s="4"/>
      <c r="AC189" s="78" t="s">
        <v>361</v>
      </c>
      <c r="AD189" s="4"/>
      <c r="AE189" s="4"/>
      <c r="AF189" s="4"/>
      <c r="AG189" s="4"/>
      <c r="AH189" s="4"/>
      <c r="AI189" s="4"/>
      <c r="AJ189" s="48" t="s">
        <v>311</v>
      </c>
      <c r="AK189" s="4"/>
      <c r="AL189" s="4"/>
      <c r="AM189" s="7"/>
      <c r="AN189" s="7"/>
      <c r="AO189" s="7"/>
      <c r="AP189" s="7"/>
      <c r="AQ189" s="7">
        <f t="shared" si="38"/>
        <v>3</v>
      </c>
      <c r="AR189" s="3">
        <f t="shared" ref="AR189:AR199" si="43">34*1</f>
        <v>34</v>
      </c>
      <c r="AS189" s="8">
        <f t="shared" si="37"/>
        <v>8.8235294117647065E-2</v>
      </c>
    </row>
    <row r="190" spans="1:45" ht="24.75" customHeight="1" x14ac:dyDescent="0.2">
      <c r="A190" s="164"/>
      <c r="B190" s="115"/>
      <c r="C190" s="24" t="s">
        <v>105</v>
      </c>
      <c r="D190" s="25"/>
      <c r="E190" s="4"/>
      <c r="F190" s="78" t="s">
        <v>182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80"/>
      <c r="Z190" s="4"/>
      <c r="AA190" s="4"/>
      <c r="AB190" s="4"/>
      <c r="AC190" s="78" t="s">
        <v>361</v>
      </c>
      <c r="AD190" s="4"/>
      <c r="AE190" s="4"/>
      <c r="AF190" s="4"/>
      <c r="AG190" s="4"/>
      <c r="AH190" s="4"/>
      <c r="AI190" s="4"/>
      <c r="AJ190" s="48" t="s">
        <v>311</v>
      </c>
      <c r="AK190" s="4"/>
      <c r="AL190" s="4"/>
      <c r="AM190" s="7"/>
      <c r="AN190" s="7"/>
      <c r="AO190" s="7"/>
      <c r="AP190" s="7"/>
      <c r="AQ190" s="7">
        <f t="shared" si="38"/>
        <v>3</v>
      </c>
      <c r="AR190" s="3">
        <f t="shared" si="43"/>
        <v>34</v>
      </c>
      <c r="AS190" s="8">
        <f t="shared" si="37"/>
        <v>8.8235294117647065E-2</v>
      </c>
    </row>
    <row r="191" spans="1:45" ht="12.75" customHeight="1" x14ac:dyDescent="0.2">
      <c r="A191" s="164"/>
      <c r="B191" s="113" t="s">
        <v>29</v>
      </c>
      <c r="C191" s="24" t="s">
        <v>103</v>
      </c>
      <c r="D191" s="2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3"/>
      <c r="AJ191" s="48" t="s">
        <v>311</v>
      </c>
      <c r="AK191" s="4"/>
      <c r="AL191" s="4"/>
      <c r="AM191" s="7"/>
      <c r="AN191" s="7"/>
      <c r="AO191" s="7"/>
      <c r="AP191" s="7"/>
      <c r="AQ191" s="7">
        <f t="shared" si="38"/>
        <v>1</v>
      </c>
      <c r="AR191" s="3">
        <f t="shared" si="43"/>
        <v>34</v>
      </c>
      <c r="AS191" s="8">
        <f t="shared" si="37"/>
        <v>2.9411764705882353E-2</v>
      </c>
    </row>
    <row r="192" spans="1:45" ht="12.75" customHeight="1" x14ac:dyDescent="0.2">
      <c r="A192" s="164"/>
      <c r="B192" s="114"/>
      <c r="C192" s="24" t="s">
        <v>104</v>
      </c>
      <c r="D192" s="2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3"/>
      <c r="AG192" s="3"/>
      <c r="AH192" s="4"/>
      <c r="AI192" s="4"/>
      <c r="AJ192" s="48" t="s">
        <v>311</v>
      </c>
      <c r="AK192" s="3"/>
      <c r="AL192" s="4"/>
      <c r="AM192" s="7"/>
      <c r="AN192" s="7"/>
      <c r="AO192" s="7"/>
      <c r="AP192" s="7"/>
      <c r="AQ192" s="7">
        <f t="shared" si="38"/>
        <v>1</v>
      </c>
      <c r="AR192" s="3">
        <f t="shared" si="43"/>
        <v>34</v>
      </c>
      <c r="AS192" s="8">
        <f t="shared" si="37"/>
        <v>2.9411764705882353E-2</v>
      </c>
    </row>
    <row r="193" spans="1:45" ht="12.75" customHeight="1" x14ac:dyDescent="0.2">
      <c r="A193" s="164"/>
      <c r="B193" s="115"/>
      <c r="C193" s="24" t="s">
        <v>105</v>
      </c>
      <c r="D193" s="2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3"/>
      <c r="AI193" s="3"/>
      <c r="AJ193" s="48" t="s">
        <v>311</v>
      </c>
      <c r="AK193" s="4"/>
      <c r="AL193" s="4"/>
      <c r="AM193" s="7"/>
      <c r="AN193" s="7"/>
      <c r="AO193" s="7"/>
      <c r="AP193" s="7"/>
      <c r="AQ193" s="7">
        <f t="shared" si="38"/>
        <v>1</v>
      </c>
      <c r="AR193" s="3">
        <f t="shared" si="43"/>
        <v>34</v>
      </c>
      <c r="AS193" s="8">
        <f t="shared" si="37"/>
        <v>2.9411764705882353E-2</v>
      </c>
    </row>
    <row r="194" spans="1:45" ht="12.75" customHeight="1" x14ac:dyDescent="0.2">
      <c r="A194" s="164"/>
      <c r="B194" s="112" t="s">
        <v>53</v>
      </c>
      <c r="C194" s="24" t="s">
        <v>103</v>
      </c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3"/>
      <c r="AI194" s="3"/>
      <c r="AJ194" s="7"/>
      <c r="AK194" s="4"/>
      <c r="AL194" s="4"/>
      <c r="AM194" s="7"/>
      <c r="AN194" s="7"/>
      <c r="AO194" s="7"/>
      <c r="AP194" s="7"/>
      <c r="AQ194" s="7">
        <f t="shared" si="38"/>
        <v>0</v>
      </c>
      <c r="AR194" s="3">
        <f t="shared" si="43"/>
        <v>34</v>
      </c>
      <c r="AS194" s="8">
        <f t="shared" si="37"/>
        <v>0</v>
      </c>
    </row>
    <row r="195" spans="1:45" ht="12.75" customHeight="1" x14ac:dyDescent="0.2">
      <c r="A195" s="164"/>
      <c r="B195" s="112"/>
      <c r="C195" s="24" t="s">
        <v>104</v>
      </c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3"/>
      <c r="AI195" s="3"/>
      <c r="AJ195" s="7"/>
      <c r="AK195" s="4"/>
      <c r="AL195" s="4"/>
      <c r="AM195" s="7"/>
      <c r="AN195" s="7"/>
      <c r="AO195" s="7"/>
      <c r="AP195" s="7"/>
      <c r="AQ195" s="7">
        <f t="shared" si="38"/>
        <v>0</v>
      </c>
      <c r="AR195" s="3">
        <f t="shared" si="43"/>
        <v>34</v>
      </c>
      <c r="AS195" s="8">
        <f t="shared" si="37"/>
        <v>0</v>
      </c>
    </row>
    <row r="196" spans="1:45" ht="12.75" customHeight="1" x14ac:dyDescent="0.2">
      <c r="A196" s="164"/>
      <c r="B196" s="112"/>
      <c r="C196" s="24" t="s">
        <v>105</v>
      </c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3"/>
      <c r="AI196" s="3"/>
      <c r="AJ196" s="7"/>
      <c r="AK196" s="4"/>
      <c r="AL196" s="4"/>
      <c r="AM196" s="7"/>
      <c r="AN196" s="7"/>
      <c r="AO196" s="7"/>
      <c r="AP196" s="7"/>
      <c r="AQ196" s="7">
        <f t="shared" si="38"/>
        <v>0</v>
      </c>
      <c r="AR196" s="3">
        <f t="shared" si="43"/>
        <v>34</v>
      </c>
      <c r="AS196" s="8">
        <f t="shared" si="37"/>
        <v>0</v>
      </c>
    </row>
    <row r="197" spans="1:45" ht="12.75" customHeight="1" x14ac:dyDescent="0.2">
      <c r="A197" s="164"/>
      <c r="B197" s="112" t="s">
        <v>54</v>
      </c>
      <c r="C197" s="24" t="s">
        <v>103</v>
      </c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3"/>
      <c r="AI197" s="3"/>
      <c r="AJ197" s="7"/>
      <c r="AK197" s="4"/>
      <c r="AL197" s="4"/>
      <c r="AM197" s="7"/>
      <c r="AN197" s="7"/>
      <c r="AO197" s="7"/>
      <c r="AP197" s="7"/>
      <c r="AQ197" s="7">
        <f t="shared" si="38"/>
        <v>0</v>
      </c>
      <c r="AR197" s="3">
        <f t="shared" si="43"/>
        <v>34</v>
      </c>
      <c r="AS197" s="8">
        <f t="shared" si="37"/>
        <v>0</v>
      </c>
    </row>
    <row r="198" spans="1:45" ht="12.75" customHeight="1" x14ac:dyDescent="0.2">
      <c r="A198" s="164"/>
      <c r="B198" s="112"/>
      <c r="C198" s="24" t="s">
        <v>104</v>
      </c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3"/>
      <c r="AI198" s="3"/>
      <c r="AJ198" s="7"/>
      <c r="AK198" s="4"/>
      <c r="AL198" s="4"/>
      <c r="AM198" s="7"/>
      <c r="AN198" s="7"/>
      <c r="AO198" s="7"/>
      <c r="AP198" s="7"/>
      <c r="AQ198" s="7">
        <f t="shared" si="38"/>
        <v>0</v>
      </c>
      <c r="AR198" s="3">
        <f t="shared" si="43"/>
        <v>34</v>
      </c>
      <c r="AS198" s="8">
        <f t="shared" si="37"/>
        <v>0</v>
      </c>
    </row>
    <row r="199" spans="1:45" ht="12.75" customHeight="1" x14ac:dyDescent="0.2">
      <c r="A199" s="164"/>
      <c r="B199" s="112"/>
      <c r="C199" s="24" t="s">
        <v>105</v>
      </c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3"/>
      <c r="AI199" s="3"/>
      <c r="AJ199" s="7"/>
      <c r="AK199" s="4"/>
      <c r="AL199" s="4"/>
      <c r="AM199" s="7"/>
      <c r="AN199" s="7"/>
      <c r="AO199" s="7"/>
      <c r="AP199" s="7"/>
      <c r="AQ199" s="7">
        <f t="shared" si="38"/>
        <v>0</v>
      </c>
      <c r="AR199" s="3">
        <f t="shared" si="43"/>
        <v>34</v>
      </c>
      <c r="AS199" s="8">
        <f t="shared" si="37"/>
        <v>0</v>
      </c>
    </row>
    <row r="200" spans="1:45" ht="28.5" customHeight="1" x14ac:dyDescent="0.2">
      <c r="A200" s="164"/>
      <c r="B200" s="112" t="s">
        <v>87</v>
      </c>
      <c r="C200" s="24" t="s">
        <v>103</v>
      </c>
      <c r="D200" s="25"/>
      <c r="E200" s="4"/>
      <c r="F200" s="4"/>
      <c r="G200" s="78" t="s">
        <v>178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3"/>
      <c r="AI200" s="77" t="s">
        <v>323</v>
      </c>
      <c r="AJ200" s="7"/>
      <c r="AK200" s="4"/>
      <c r="AL200" s="4"/>
      <c r="AM200" s="7"/>
      <c r="AN200" s="7"/>
      <c r="AO200" s="7"/>
      <c r="AP200" s="7"/>
      <c r="AQ200" s="7">
        <f t="shared" si="38"/>
        <v>2</v>
      </c>
      <c r="AR200" s="3">
        <f>34*2</f>
        <v>68</v>
      </c>
      <c r="AS200" s="8">
        <f t="shared" si="37"/>
        <v>2.9411764705882353E-2</v>
      </c>
    </row>
    <row r="201" spans="1:45" ht="48" customHeight="1" x14ac:dyDescent="0.2">
      <c r="A201" s="164"/>
      <c r="B201" s="112"/>
      <c r="C201" s="24" t="s">
        <v>104</v>
      </c>
      <c r="D201" s="25"/>
      <c r="E201" s="4"/>
      <c r="F201" s="4"/>
      <c r="G201" s="78" t="s">
        <v>178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3"/>
      <c r="AI201" s="77" t="s">
        <v>323</v>
      </c>
      <c r="AJ201" s="7"/>
      <c r="AK201" s="4"/>
      <c r="AL201" s="4"/>
      <c r="AM201" s="7"/>
      <c r="AN201" s="7"/>
      <c r="AO201" s="7"/>
      <c r="AP201" s="7"/>
      <c r="AQ201" s="7">
        <f t="shared" si="38"/>
        <v>2</v>
      </c>
      <c r="AR201" s="3">
        <f t="shared" ref="AR201:AR205" si="44">34*2</f>
        <v>68</v>
      </c>
      <c r="AS201" s="8">
        <f t="shared" si="37"/>
        <v>2.9411764705882353E-2</v>
      </c>
    </row>
    <row r="202" spans="1:45" ht="29.25" customHeight="1" x14ac:dyDescent="0.2">
      <c r="A202" s="164"/>
      <c r="B202" s="112"/>
      <c r="C202" s="24" t="s">
        <v>105</v>
      </c>
      <c r="D202" s="25"/>
      <c r="E202" s="4"/>
      <c r="F202" s="80"/>
      <c r="G202" s="78" t="s">
        <v>178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3"/>
      <c r="AI202" s="77" t="s">
        <v>323</v>
      </c>
      <c r="AJ202" s="7"/>
      <c r="AK202" s="4"/>
      <c r="AL202" s="4"/>
      <c r="AM202" s="7"/>
      <c r="AN202" s="7"/>
      <c r="AO202" s="7"/>
      <c r="AP202" s="7"/>
      <c r="AQ202" s="7">
        <f t="shared" si="38"/>
        <v>2</v>
      </c>
      <c r="AR202" s="3">
        <f t="shared" si="44"/>
        <v>68</v>
      </c>
      <c r="AS202" s="8">
        <f t="shared" si="37"/>
        <v>2.9411764705882353E-2</v>
      </c>
    </row>
    <row r="203" spans="1:45" ht="12.75" customHeight="1" x14ac:dyDescent="0.2">
      <c r="A203" s="164"/>
      <c r="B203" s="112" t="s">
        <v>74</v>
      </c>
      <c r="C203" s="24" t="s">
        <v>103</v>
      </c>
      <c r="D203" s="25"/>
      <c r="E203" s="4"/>
      <c r="F203" s="79" t="s">
        <v>168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3"/>
      <c r="AI203" s="3"/>
      <c r="AJ203" s="77" t="s">
        <v>323</v>
      </c>
      <c r="AK203" s="4"/>
      <c r="AL203" s="4"/>
      <c r="AM203" s="7"/>
      <c r="AN203" s="7"/>
      <c r="AO203" s="7"/>
      <c r="AP203" s="7"/>
      <c r="AQ203" s="7">
        <f t="shared" si="38"/>
        <v>2</v>
      </c>
      <c r="AR203" s="3">
        <f t="shared" si="44"/>
        <v>68</v>
      </c>
      <c r="AS203" s="8">
        <f t="shared" si="37"/>
        <v>2.9411764705882353E-2</v>
      </c>
    </row>
    <row r="204" spans="1:45" ht="12.75" customHeight="1" x14ac:dyDescent="0.2">
      <c r="A204" s="164"/>
      <c r="B204" s="112"/>
      <c r="C204" s="24" t="s">
        <v>104</v>
      </c>
      <c r="D204" s="25"/>
      <c r="E204" s="4"/>
      <c r="F204" s="79" t="s">
        <v>168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3"/>
      <c r="AI204" s="3"/>
      <c r="AJ204" s="77" t="s">
        <v>323</v>
      </c>
      <c r="AK204" s="4"/>
      <c r="AL204" s="4"/>
      <c r="AM204" s="7"/>
      <c r="AN204" s="7"/>
      <c r="AO204" s="7"/>
      <c r="AP204" s="7"/>
      <c r="AQ204" s="7">
        <f t="shared" si="38"/>
        <v>2</v>
      </c>
      <c r="AR204" s="3">
        <f t="shared" si="44"/>
        <v>68</v>
      </c>
      <c r="AS204" s="8">
        <f t="shared" si="37"/>
        <v>2.9411764705882353E-2</v>
      </c>
    </row>
    <row r="205" spans="1:45" ht="12.75" customHeight="1" x14ac:dyDescent="0.2">
      <c r="A205" s="164"/>
      <c r="B205" s="112"/>
      <c r="C205" s="24" t="s">
        <v>105</v>
      </c>
      <c r="D205" s="25"/>
      <c r="E205" s="4"/>
      <c r="F205" s="79" t="s">
        <v>168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3"/>
      <c r="AI205" s="3"/>
      <c r="AJ205" s="77" t="s">
        <v>323</v>
      </c>
      <c r="AK205" s="4"/>
      <c r="AL205" s="4"/>
      <c r="AM205" s="7"/>
      <c r="AN205" s="7"/>
      <c r="AO205" s="7"/>
      <c r="AP205" s="7"/>
      <c r="AQ205" s="7">
        <f t="shared" si="38"/>
        <v>2</v>
      </c>
      <c r="AR205" s="3">
        <f t="shared" si="44"/>
        <v>68</v>
      </c>
      <c r="AS205" s="8">
        <f t="shared" si="37"/>
        <v>2.9411764705882353E-2</v>
      </c>
    </row>
    <row r="206" spans="1:45" ht="27" customHeight="1" x14ac:dyDescent="0.2">
      <c r="A206" s="55"/>
      <c r="B206" s="56"/>
      <c r="C206" s="56"/>
      <c r="D206" s="56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5"/>
      <c r="AN206" s="55"/>
      <c r="AO206" s="55"/>
      <c r="AP206" s="55"/>
      <c r="AQ206" s="55"/>
      <c r="AR206" s="55"/>
      <c r="AS206" s="55"/>
    </row>
    <row r="207" spans="1:45" s="2" customFormat="1" ht="81.75" customHeight="1" x14ac:dyDescent="0.2">
      <c r="A207" s="144" t="s">
        <v>33</v>
      </c>
      <c r="B207" s="144"/>
      <c r="C207" s="144"/>
      <c r="D207" s="144"/>
      <c r="E207" s="129" t="s">
        <v>40</v>
      </c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1" t="s">
        <v>20</v>
      </c>
      <c r="AR207" s="142" t="s">
        <v>22</v>
      </c>
      <c r="AS207" s="143" t="s">
        <v>21</v>
      </c>
    </row>
    <row r="208" spans="1:45" s="2" customFormat="1" ht="21.75" customHeight="1" x14ac:dyDescent="0.2">
      <c r="A208" s="112" t="s">
        <v>0</v>
      </c>
      <c r="B208" s="112"/>
      <c r="C208" s="112"/>
      <c r="D208" s="23" t="s">
        <v>18</v>
      </c>
      <c r="E208" s="112" t="s">
        <v>1</v>
      </c>
      <c r="F208" s="112"/>
      <c r="G208" s="112"/>
      <c r="H208" s="112"/>
      <c r="I208" s="112" t="s">
        <v>2</v>
      </c>
      <c r="J208" s="112"/>
      <c r="K208" s="112"/>
      <c r="L208" s="112"/>
      <c r="M208" s="112" t="s">
        <v>3</v>
      </c>
      <c r="N208" s="112"/>
      <c r="O208" s="112"/>
      <c r="P208" s="112"/>
      <c r="Q208" s="112" t="s">
        <v>4</v>
      </c>
      <c r="R208" s="112"/>
      <c r="S208" s="112"/>
      <c r="T208" s="112"/>
      <c r="U208" s="112" t="s">
        <v>5</v>
      </c>
      <c r="V208" s="112"/>
      <c r="W208" s="112"/>
      <c r="X208" s="112" t="s">
        <v>6</v>
      </c>
      <c r="Y208" s="112"/>
      <c r="Z208" s="112"/>
      <c r="AA208" s="112"/>
      <c r="AB208" s="112" t="s">
        <v>7</v>
      </c>
      <c r="AC208" s="112"/>
      <c r="AD208" s="112"/>
      <c r="AE208" s="112" t="s">
        <v>8</v>
      </c>
      <c r="AF208" s="112"/>
      <c r="AG208" s="112"/>
      <c r="AH208" s="112"/>
      <c r="AI208" s="112"/>
      <c r="AJ208" s="112" t="s">
        <v>9</v>
      </c>
      <c r="AK208" s="112"/>
      <c r="AL208" s="112"/>
      <c r="AM208" s="112" t="s">
        <v>10</v>
      </c>
      <c r="AN208" s="112"/>
      <c r="AO208" s="112"/>
      <c r="AP208" s="112"/>
      <c r="AQ208" s="121"/>
      <c r="AR208" s="142"/>
      <c r="AS208" s="143"/>
    </row>
    <row r="209" spans="1:45" s="6" customFormat="1" ht="11.25" customHeight="1" x14ac:dyDescent="0.2">
      <c r="A209" s="112"/>
      <c r="B209" s="112"/>
      <c r="C209" s="112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21"/>
      <c r="AR209" s="142"/>
      <c r="AS209" s="143"/>
    </row>
    <row r="210" spans="1:45" ht="45.75" customHeight="1" x14ac:dyDescent="0.2">
      <c r="A210" s="141" t="s">
        <v>25</v>
      </c>
      <c r="B210" s="113" t="s">
        <v>13</v>
      </c>
      <c r="C210" s="24" t="s">
        <v>106</v>
      </c>
      <c r="D210" s="25"/>
      <c r="E210" s="4"/>
      <c r="F210" s="79" t="s">
        <v>177</v>
      </c>
      <c r="G210" s="4"/>
      <c r="H210" s="4"/>
      <c r="I210" s="4"/>
      <c r="J210" s="4"/>
      <c r="K210" s="4"/>
      <c r="L210" s="4"/>
      <c r="M210" s="4"/>
      <c r="N210" s="4"/>
      <c r="O210" s="4"/>
      <c r="P210" s="79" t="s">
        <v>197</v>
      </c>
      <c r="Q210" s="4"/>
      <c r="R210" s="4"/>
      <c r="T210" s="79" t="s">
        <v>158</v>
      </c>
      <c r="U210" s="4"/>
      <c r="W210" s="4"/>
      <c r="X210" s="4"/>
      <c r="Y210" s="79" t="s">
        <v>381</v>
      </c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8" t="s">
        <v>311</v>
      </c>
      <c r="AK210" s="79" t="s">
        <v>389</v>
      </c>
      <c r="AL210" s="4"/>
      <c r="AM210" s="7"/>
      <c r="AN210" s="7"/>
      <c r="AO210" s="7"/>
      <c r="AP210" s="7"/>
      <c r="AQ210" s="7">
        <f>COUNTA(E210:AP210)</f>
        <v>6</v>
      </c>
      <c r="AR210" s="3">
        <f>34*4</f>
        <v>136</v>
      </c>
      <c r="AS210" s="8">
        <f t="shared" ref="AS210:AS254" si="45">AQ210/AR210</f>
        <v>4.4117647058823532E-2</v>
      </c>
    </row>
    <row r="211" spans="1:45" ht="32.25" customHeight="1" x14ac:dyDescent="0.2">
      <c r="A211" s="141"/>
      <c r="B211" s="114"/>
      <c r="C211" s="24" t="s">
        <v>107</v>
      </c>
      <c r="D211" s="25"/>
      <c r="E211" s="4"/>
      <c r="F211" s="79" t="s">
        <v>177</v>
      </c>
      <c r="G211" s="4"/>
      <c r="H211" s="4"/>
      <c r="I211" s="4"/>
      <c r="J211" s="4"/>
      <c r="K211" s="4"/>
      <c r="L211" s="4"/>
      <c r="M211" s="4"/>
      <c r="N211" s="4"/>
      <c r="O211" s="4"/>
      <c r="P211" s="79" t="s">
        <v>197</v>
      </c>
      <c r="Q211" s="4"/>
      <c r="R211" s="4"/>
      <c r="S211" s="4"/>
      <c r="T211" s="79" t="s">
        <v>158</v>
      </c>
      <c r="U211" s="4"/>
      <c r="V211" s="4"/>
      <c r="W211" s="4"/>
      <c r="X211" s="4"/>
      <c r="Y211" s="79" t="s">
        <v>381</v>
      </c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8" t="s">
        <v>311</v>
      </c>
      <c r="AK211" s="79" t="s">
        <v>389</v>
      </c>
      <c r="AL211" s="4"/>
      <c r="AM211" s="7"/>
      <c r="AN211" s="7"/>
      <c r="AO211" s="7"/>
      <c r="AP211" s="7"/>
      <c r="AQ211" s="7">
        <f t="shared" ref="AQ211:AQ254" si="46">COUNTA(E211:AP211)</f>
        <v>6</v>
      </c>
      <c r="AR211" s="3">
        <f t="shared" ref="AR211:AR212" si="47">34*4</f>
        <v>136</v>
      </c>
      <c r="AS211" s="8">
        <f t="shared" si="45"/>
        <v>4.4117647058823532E-2</v>
      </c>
    </row>
    <row r="212" spans="1:45" ht="30.75" customHeight="1" x14ac:dyDescent="0.2">
      <c r="A212" s="141"/>
      <c r="B212" s="115"/>
      <c r="C212" s="24" t="s">
        <v>108</v>
      </c>
      <c r="D212" s="25"/>
      <c r="E212" s="4"/>
      <c r="F212" s="79" t="s">
        <v>177</v>
      </c>
      <c r="G212" s="4"/>
      <c r="H212" s="4"/>
      <c r="I212" s="4"/>
      <c r="J212" s="4"/>
      <c r="K212" s="4"/>
      <c r="L212" s="4"/>
      <c r="M212" s="4"/>
      <c r="N212" s="4"/>
      <c r="O212" s="4"/>
      <c r="P212" s="79" t="s">
        <v>197</v>
      </c>
      <c r="Q212" s="4"/>
      <c r="R212" s="4"/>
      <c r="S212" s="4"/>
      <c r="T212" s="79" t="s">
        <v>158</v>
      </c>
      <c r="U212" s="4"/>
      <c r="V212" s="4"/>
      <c r="W212" s="4"/>
      <c r="X212" s="4"/>
      <c r="Y212" s="79" t="s">
        <v>381</v>
      </c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8" t="s">
        <v>311</v>
      </c>
      <c r="AK212" s="79" t="s">
        <v>389</v>
      </c>
      <c r="AL212" s="4"/>
      <c r="AM212" s="7"/>
      <c r="AN212" s="7"/>
      <c r="AO212" s="7"/>
      <c r="AP212" s="7"/>
      <c r="AQ212" s="7">
        <f t="shared" si="46"/>
        <v>6</v>
      </c>
      <c r="AR212" s="3">
        <f t="shared" si="47"/>
        <v>136</v>
      </c>
      <c r="AS212" s="8">
        <f t="shared" si="45"/>
        <v>4.4117647058823532E-2</v>
      </c>
    </row>
    <row r="213" spans="1:45" ht="33" customHeight="1" x14ac:dyDescent="0.2">
      <c r="A213" s="141"/>
      <c r="B213" s="113" t="s">
        <v>27</v>
      </c>
      <c r="C213" s="24" t="s">
        <v>106</v>
      </c>
      <c r="D213" s="25"/>
      <c r="E213" s="4"/>
      <c r="F213" s="79" t="s">
        <v>191</v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79" t="s">
        <v>376</v>
      </c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8" t="s">
        <v>311</v>
      </c>
      <c r="AK213" s="79" t="s">
        <v>388</v>
      </c>
      <c r="AL213" s="4"/>
      <c r="AM213" s="7"/>
      <c r="AN213" s="7"/>
      <c r="AO213" s="7"/>
      <c r="AP213" s="7"/>
      <c r="AQ213" s="7">
        <f t="shared" si="46"/>
        <v>4</v>
      </c>
      <c r="AR213" s="3">
        <f>34*2</f>
        <v>68</v>
      </c>
      <c r="AS213" s="8">
        <f t="shared" si="45"/>
        <v>5.8823529411764705E-2</v>
      </c>
    </row>
    <row r="214" spans="1:45" ht="51" customHeight="1" x14ac:dyDescent="0.2">
      <c r="A214" s="141"/>
      <c r="B214" s="114"/>
      <c r="C214" s="24" t="s">
        <v>107</v>
      </c>
      <c r="D214" s="22"/>
      <c r="E214" s="4"/>
      <c r="F214" s="79" t="s">
        <v>191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79" t="s">
        <v>376</v>
      </c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8" t="s">
        <v>311</v>
      </c>
      <c r="AK214" s="79" t="s">
        <v>388</v>
      </c>
      <c r="AL214" s="4"/>
      <c r="AM214" s="7"/>
      <c r="AN214" s="7"/>
      <c r="AO214" s="7"/>
      <c r="AP214" s="7"/>
      <c r="AQ214" s="7">
        <f t="shared" si="46"/>
        <v>4</v>
      </c>
      <c r="AR214" s="3">
        <f t="shared" ref="AR214:AR215" si="48">34*2</f>
        <v>68</v>
      </c>
      <c r="AS214" s="8">
        <f t="shared" si="45"/>
        <v>5.8823529411764705E-2</v>
      </c>
    </row>
    <row r="215" spans="1:45" ht="27.75" customHeight="1" x14ac:dyDescent="0.2">
      <c r="A215" s="141"/>
      <c r="B215" s="115"/>
      <c r="C215" s="24" t="s">
        <v>108</v>
      </c>
      <c r="D215" s="25"/>
      <c r="E215" s="4"/>
      <c r="F215" s="79" t="s">
        <v>191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79" t="s">
        <v>376</v>
      </c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8" t="s">
        <v>311</v>
      </c>
      <c r="AK215" s="79" t="s">
        <v>388</v>
      </c>
      <c r="AL215" s="4"/>
      <c r="AM215" s="7"/>
      <c r="AN215" s="7"/>
      <c r="AO215" s="7"/>
      <c r="AP215" s="7"/>
      <c r="AQ215" s="7">
        <f t="shared" si="46"/>
        <v>4</v>
      </c>
      <c r="AR215" s="3">
        <f t="shared" si="48"/>
        <v>68</v>
      </c>
      <c r="AS215" s="8">
        <f t="shared" si="45"/>
        <v>5.8823529411764705E-2</v>
      </c>
    </row>
    <row r="216" spans="1:45" ht="67.5" customHeight="1" x14ac:dyDescent="0.2">
      <c r="A216" s="141"/>
      <c r="B216" s="113" t="s">
        <v>12</v>
      </c>
      <c r="C216" s="24" t="s">
        <v>106</v>
      </c>
      <c r="D216" s="22"/>
      <c r="E216" s="79" t="s">
        <v>190</v>
      </c>
      <c r="F216" s="79" t="s">
        <v>192</v>
      </c>
      <c r="G216" s="4"/>
      <c r="H216" s="4"/>
      <c r="I216" s="4"/>
      <c r="J216" s="4"/>
      <c r="L216" s="79" t="s">
        <v>194</v>
      </c>
      <c r="M216" s="4"/>
      <c r="N216" s="4"/>
      <c r="O216" s="4"/>
      <c r="P216" s="4"/>
      <c r="Q216" s="4"/>
      <c r="R216" s="4"/>
      <c r="T216" s="79" t="s">
        <v>214</v>
      </c>
      <c r="U216" s="4"/>
      <c r="V216" s="79" t="s">
        <v>378</v>
      </c>
      <c r="W216" s="4"/>
      <c r="X216" s="4"/>
      <c r="Y216" s="4"/>
      <c r="Z216" s="4"/>
      <c r="AA216" s="4"/>
      <c r="AB216" s="4"/>
      <c r="AC216" s="79" t="s">
        <v>384</v>
      </c>
      <c r="AD216" s="4"/>
      <c r="AE216" s="4"/>
      <c r="AF216" s="4"/>
      <c r="AG216" s="4"/>
      <c r="AH216" s="4"/>
      <c r="AI216" s="4"/>
      <c r="AJ216" s="48" t="s">
        <v>311</v>
      </c>
      <c r="AK216" s="79" t="s">
        <v>395</v>
      </c>
      <c r="AL216" s="4"/>
      <c r="AM216" s="7"/>
      <c r="AN216" s="7"/>
      <c r="AO216" s="7"/>
      <c r="AP216" s="7"/>
      <c r="AQ216" s="7">
        <f t="shared" si="46"/>
        <v>8</v>
      </c>
      <c r="AR216" s="3">
        <f>34*3</f>
        <v>102</v>
      </c>
      <c r="AS216" s="8">
        <f t="shared" si="45"/>
        <v>7.8431372549019607E-2</v>
      </c>
    </row>
    <row r="217" spans="1:45" ht="55.5" customHeight="1" x14ac:dyDescent="0.2">
      <c r="A217" s="141"/>
      <c r="B217" s="114"/>
      <c r="C217" s="24" t="s">
        <v>107</v>
      </c>
      <c r="D217" s="25"/>
      <c r="E217" s="4"/>
      <c r="F217" s="79" t="s">
        <v>204</v>
      </c>
      <c r="G217" s="4"/>
      <c r="H217" s="4"/>
      <c r="I217" s="4"/>
      <c r="J217" s="4"/>
      <c r="K217" s="79" t="s">
        <v>180</v>
      </c>
      <c r="L217" s="79" t="s">
        <v>209</v>
      </c>
      <c r="M217" s="4"/>
      <c r="N217" s="4"/>
      <c r="O217" s="4"/>
      <c r="P217" s="4"/>
      <c r="Q217" s="4"/>
      <c r="S217" s="4"/>
      <c r="T217" s="4"/>
      <c r="U217" s="4"/>
      <c r="V217" s="79" t="s">
        <v>407</v>
      </c>
      <c r="W217" s="4"/>
      <c r="X217" s="4"/>
      <c r="Y217" s="4"/>
      <c r="Z217" s="4"/>
      <c r="AA217" s="4"/>
      <c r="AB217" s="4"/>
      <c r="AC217" s="79" t="s">
        <v>396</v>
      </c>
      <c r="AD217" s="4"/>
      <c r="AE217" s="4"/>
      <c r="AF217" s="4"/>
      <c r="AG217" s="4"/>
      <c r="AH217" s="4"/>
      <c r="AI217" s="4"/>
      <c r="AJ217" s="48" t="s">
        <v>311</v>
      </c>
      <c r="AK217" s="79" t="s">
        <v>395</v>
      </c>
      <c r="AL217" s="4"/>
      <c r="AM217" s="7"/>
      <c r="AN217" s="7"/>
      <c r="AO217" s="7"/>
      <c r="AP217" s="7"/>
      <c r="AQ217" s="7">
        <f t="shared" si="46"/>
        <v>7</v>
      </c>
      <c r="AR217" s="3">
        <f t="shared" ref="AR217:AR221" si="49">34*3</f>
        <v>102</v>
      </c>
      <c r="AS217" s="8">
        <f t="shared" si="45"/>
        <v>6.8627450980392163E-2</v>
      </c>
    </row>
    <row r="218" spans="1:45" ht="61.5" customHeight="1" x14ac:dyDescent="0.2">
      <c r="A218" s="141"/>
      <c r="B218" s="115"/>
      <c r="C218" s="24" t="s">
        <v>108</v>
      </c>
      <c r="D218" s="25"/>
      <c r="E218" s="4"/>
      <c r="F218" s="79" t="s">
        <v>204</v>
      </c>
      <c r="G218" s="4"/>
      <c r="H218" s="4"/>
      <c r="I218" s="4"/>
      <c r="J218" s="4"/>
      <c r="K218" s="79" t="s">
        <v>216</v>
      </c>
      <c r="L218" s="79" t="s">
        <v>209</v>
      </c>
      <c r="M218" s="4"/>
      <c r="N218" s="4"/>
      <c r="O218" s="4"/>
      <c r="P218" s="4"/>
      <c r="Q218" s="4"/>
      <c r="R218" s="4"/>
      <c r="S218" s="4"/>
      <c r="T218" s="79" t="s">
        <v>217</v>
      </c>
      <c r="U218" s="4"/>
      <c r="V218" s="79" t="s">
        <v>407</v>
      </c>
      <c r="W218" s="4"/>
      <c r="X218" s="4"/>
      <c r="Y218" s="4"/>
      <c r="Z218" s="4"/>
      <c r="AA218" s="4"/>
      <c r="AB218" s="4"/>
      <c r="AC218" s="79" t="s">
        <v>396</v>
      </c>
      <c r="AD218" s="4"/>
      <c r="AE218" s="4"/>
      <c r="AF218" s="4"/>
      <c r="AG218" s="4"/>
      <c r="AH218" s="4"/>
      <c r="AI218" s="7"/>
      <c r="AJ218" s="48" t="s">
        <v>311</v>
      </c>
      <c r="AK218" s="79" t="s">
        <v>395</v>
      </c>
      <c r="AL218" s="4"/>
      <c r="AM218" s="7"/>
      <c r="AN218" s="7"/>
      <c r="AO218" s="7"/>
      <c r="AP218" s="7"/>
      <c r="AQ218" s="7">
        <f t="shared" si="46"/>
        <v>8</v>
      </c>
      <c r="AR218" s="3">
        <f t="shared" si="49"/>
        <v>102</v>
      </c>
      <c r="AS218" s="8">
        <f t="shared" si="45"/>
        <v>7.8431372549019607E-2</v>
      </c>
    </row>
    <row r="219" spans="1:45" ht="25.5" x14ac:dyDescent="0.2">
      <c r="A219" s="141"/>
      <c r="B219" s="113" t="s">
        <v>100</v>
      </c>
      <c r="C219" s="24" t="s">
        <v>106</v>
      </c>
      <c r="D219" s="25"/>
      <c r="E219" s="4"/>
      <c r="F219" s="4"/>
      <c r="G219" s="4"/>
      <c r="H219" s="4"/>
      <c r="I219" s="4"/>
      <c r="J219" s="4"/>
      <c r="K219" s="4"/>
      <c r="L219" s="79" t="s">
        <v>195</v>
      </c>
      <c r="M219" s="4"/>
      <c r="N219" s="4"/>
      <c r="O219" s="4"/>
      <c r="P219" s="4"/>
      <c r="Q219" s="4"/>
      <c r="R219" s="4"/>
      <c r="S219" s="78" t="s">
        <v>213</v>
      </c>
      <c r="T219" s="4"/>
      <c r="U219" s="4"/>
      <c r="V219" s="4"/>
      <c r="W219" s="4"/>
      <c r="X219" s="4"/>
      <c r="Y219" s="4"/>
      <c r="Z219" s="4"/>
      <c r="AA219" s="79" t="s">
        <v>382</v>
      </c>
      <c r="AB219" s="4"/>
      <c r="AC219" s="4"/>
      <c r="AD219" s="4"/>
      <c r="AE219" s="4"/>
      <c r="AF219" s="4"/>
      <c r="AG219" s="4"/>
      <c r="AH219" s="79" t="s">
        <v>401</v>
      </c>
      <c r="AI219" s="7"/>
      <c r="AJ219" s="48" t="s">
        <v>311</v>
      </c>
      <c r="AK219" s="4"/>
      <c r="AL219" s="79" t="s">
        <v>405</v>
      </c>
      <c r="AM219" s="7"/>
      <c r="AN219" s="7"/>
      <c r="AO219" s="7"/>
      <c r="AP219" s="7"/>
      <c r="AQ219" s="7">
        <f t="shared" si="46"/>
        <v>6</v>
      </c>
      <c r="AR219" s="3">
        <f t="shared" si="49"/>
        <v>102</v>
      </c>
      <c r="AS219" s="8">
        <f t="shared" si="45"/>
        <v>5.8823529411764705E-2</v>
      </c>
    </row>
    <row r="220" spans="1:45" ht="27" customHeight="1" x14ac:dyDescent="0.2">
      <c r="A220" s="141"/>
      <c r="B220" s="114"/>
      <c r="C220" s="24" t="s">
        <v>107</v>
      </c>
      <c r="D220" s="25"/>
      <c r="E220" s="4"/>
      <c r="F220" s="4"/>
      <c r="G220" s="79" t="s">
        <v>218</v>
      </c>
      <c r="H220" s="4"/>
      <c r="I220" s="79" t="s">
        <v>207</v>
      </c>
      <c r="J220" s="4"/>
      <c r="K220" s="4"/>
      <c r="L220" s="4"/>
      <c r="M220" s="4"/>
      <c r="N220" s="79" t="s">
        <v>174</v>
      </c>
      <c r="O220" s="4"/>
      <c r="P220" s="4"/>
      <c r="Q220" s="4"/>
      <c r="S220" s="78" t="s">
        <v>213</v>
      </c>
      <c r="T220" s="4"/>
      <c r="U220" s="4"/>
      <c r="V220" s="4"/>
      <c r="W220" s="4"/>
      <c r="X220" s="79" t="s">
        <v>398</v>
      </c>
      <c r="Y220" s="4"/>
      <c r="Z220" s="4"/>
      <c r="AA220" s="4"/>
      <c r="AB220" s="4"/>
      <c r="AC220" s="79" t="s">
        <v>400</v>
      </c>
      <c r="AD220" s="4"/>
      <c r="AE220" s="4"/>
      <c r="AF220" s="4"/>
      <c r="AG220" s="4"/>
      <c r="AH220" s="79" t="s">
        <v>401</v>
      </c>
      <c r="AI220" s="7"/>
      <c r="AJ220" s="48" t="s">
        <v>311</v>
      </c>
      <c r="AK220" s="4"/>
      <c r="AL220" s="79" t="s">
        <v>405</v>
      </c>
      <c r="AM220" s="7"/>
      <c r="AN220" s="7"/>
      <c r="AO220" s="7"/>
      <c r="AP220" s="7"/>
      <c r="AQ220" s="7">
        <f t="shared" si="46"/>
        <v>9</v>
      </c>
      <c r="AR220" s="3">
        <f t="shared" si="49"/>
        <v>102</v>
      </c>
      <c r="AS220" s="8">
        <f t="shared" si="45"/>
        <v>8.8235294117647065E-2</v>
      </c>
    </row>
    <row r="221" spans="1:45" ht="33" customHeight="1" x14ac:dyDescent="0.2">
      <c r="A221" s="141"/>
      <c r="B221" s="115"/>
      <c r="C221" s="24" t="s">
        <v>108</v>
      </c>
      <c r="D221" s="25"/>
      <c r="E221" s="4"/>
      <c r="F221" s="4"/>
      <c r="G221" s="79" t="s">
        <v>206</v>
      </c>
      <c r="H221" s="4"/>
      <c r="I221" s="4"/>
      <c r="J221" s="4"/>
      <c r="K221" s="4"/>
      <c r="L221" s="4"/>
      <c r="M221" s="4"/>
      <c r="N221" s="79" t="s">
        <v>174</v>
      </c>
      <c r="O221" s="4"/>
      <c r="P221" s="4"/>
      <c r="Q221" s="4"/>
      <c r="R221" s="4"/>
      <c r="S221" s="78" t="s">
        <v>213</v>
      </c>
      <c r="T221" s="4"/>
      <c r="U221" s="4"/>
      <c r="V221" s="4"/>
      <c r="W221" s="4"/>
      <c r="X221" s="79" t="s">
        <v>398</v>
      </c>
      <c r="Y221" s="4"/>
      <c r="Z221" s="4"/>
      <c r="AA221" s="4"/>
      <c r="AB221" s="4"/>
      <c r="AC221" s="79" t="s">
        <v>400</v>
      </c>
      <c r="AD221" s="4"/>
      <c r="AE221" s="4"/>
      <c r="AF221" s="4"/>
      <c r="AG221" s="4"/>
      <c r="AH221" s="79" t="s">
        <v>401</v>
      </c>
      <c r="AI221" s="7"/>
      <c r="AJ221" s="48" t="s">
        <v>311</v>
      </c>
      <c r="AK221" s="4"/>
      <c r="AL221" s="79" t="s">
        <v>405</v>
      </c>
      <c r="AM221" s="7"/>
      <c r="AN221" s="7"/>
      <c r="AO221" s="7"/>
      <c r="AP221" s="7"/>
      <c r="AQ221" s="7">
        <f t="shared" si="46"/>
        <v>8</v>
      </c>
      <c r="AR221" s="3">
        <f t="shared" si="49"/>
        <v>102</v>
      </c>
      <c r="AS221" s="8">
        <f t="shared" si="45"/>
        <v>7.8431372549019607E-2</v>
      </c>
    </row>
    <row r="222" spans="1:45" ht="26.25" customHeight="1" x14ac:dyDescent="0.2">
      <c r="A222" s="141"/>
      <c r="B222" s="113" t="s">
        <v>101</v>
      </c>
      <c r="C222" s="24" t="s">
        <v>106</v>
      </c>
      <c r="D222" s="22"/>
      <c r="E222" s="4"/>
      <c r="F222" s="4"/>
      <c r="G222" s="4"/>
      <c r="H222" s="4"/>
      <c r="I222" s="4"/>
      <c r="J222" s="79" t="s">
        <v>179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79" t="s">
        <v>380</v>
      </c>
      <c r="Z222" s="4"/>
      <c r="AA222" s="4"/>
      <c r="AB222" s="4"/>
      <c r="AC222" s="79" t="s">
        <v>383</v>
      </c>
      <c r="AD222" s="4"/>
      <c r="AE222" s="4"/>
      <c r="AF222" s="4"/>
      <c r="AG222" s="4"/>
      <c r="AH222" s="4"/>
      <c r="AI222" s="7"/>
      <c r="AJ222" s="86"/>
      <c r="AK222" s="4"/>
      <c r="AL222" s="4"/>
      <c r="AM222" s="7"/>
      <c r="AN222" s="7"/>
      <c r="AO222" s="7"/>
      <c r="AP222" s="7"/>
      <c r="AQ222" s="7">
        <f t="shared" si="46"/>
        <v>3</v>
      </c>
      <c r="AR222" s="3">
        <f>34*2</f>
        <v>68</v>
      </c>
      <c r="AS222" s="8">
        <f t="shared" si="45"/>
        <v>4.4117647058823532E-2</v>
      </c>
    </row>
    <row r="223" spans="1:45" ht="25.5" x14ac:dyDescent="0.2">
      <c r="A223" s="141"/>
      <c r="B223" s="114"/>
      <c r="C223" s="24" t="s">
        <v>107</v>
      </c>
      <c r="D223" s="25"/>
      <c r="E223" s="4"/>
      <c r="F223" s="4"/>
      <c r="G223" s="4"/>
      <c r="H223" s="79" t="s">
        <v>171</v>
      </c>
      <c r="I223" s="4"/>
      <c r="J223" s="4"/>
      <c r="K223" s="4"/>
      <c r="L223" s="79" t="s">
        <v>210</v>
      </c>
      <c r="M223" s="4"/>
      <c r="N223" s="4"/>
      <c r="O223" s="79" t="s">
        <v>211</v>
      </c>
      <c r="P223" s="4"/>
      <c r="Q223" s="4"/>
      <c r="R223" s="4"/>
      <c r="S223" s="4"/>
      <c r="T223" s="4"/>
      <c r="U223" s="4"/>
      <c r="V223" s="4"/>
      <c r="W223" s="4"/>
      <c r="X223" s="4"/>
      <c r="Y223" s="79" t="s">
        <v>380</v>
      </c>
      <c r="Z223" s="4"/>
      <c r="AA223" s="4"/>
      <c r="AB223" s="4"/>
      <c r="AC223" s="4"/>
      <c r="AD223" s="4"/>
      <c r="AE223" s="4"/>
      <c r="AF223" s="4"/>
      <c r="AG223" s="4"/>
      <c r="AH223" s="79" t="s">
        <v>402</v>
      </c>
      <c r="AI223" s="7"/>
      <c r="AJ223" s="86"/>
      <c r="AK223" s="4"/>
      <c r="AL223" s="4"/>
      <c r="AM223" s="7"/>
      <c r="AN223" s="7"/>
      <c r="AO223" s="7"/>
      <c r="AP223" s="7"/>
      <c r="AQ223" s="7">
        <f t="shared" si="46"/>
        <v>5</v>
      </c>
      <c r="AR223" s="3">
        <f t="shared" ref="AR223:AR224" si="50">34*2</f>
        <v>68</v>
      </c>
      <c r="AS223" s="8">
        <f t="shared" si="45"/>
        <v>7.3529411764705885E-2</v>
      </c>
    </row>
    <row r="224" spans="1:45" ht="25.5" x14ac:dyDescent="0.2">
      <c r="A224" s="141"/>
      <c r="B224" s="115"/>
      <c r="C224" s="24" t="s">
        <v>108</v>
      </c>
      <c r="D224" s="22"/>
      <c r="E224" s="4"/>
      <c r="F224" s="4"/>
      <c r="G224" s="4"/>
      <c r="H224" s="79" t="s">
        <v>171</v>
      </c>
      <c r="I224" s="4"/>
      <c r="J224" s="4"/>
      <c r="K224" s="4"/>
      <c r="L224" s="79" t="s">
        <v>210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79" t="s">
        <v>397</v>
      </c>
      <c r="X224" s="4"/>
      <c r="Y224" s="4"/>
      <c r="Z224" s="4"/>
      <c r="AA224" s="79" t="s">
        <v>399</v>
      </c>
      <c r="AB224" s="4"/>
      <c r="AC224" s="4"/>
      <c r="AD224" s="4"/>
      <c r="AE224" s="4"/>
      <c r="AF224" s="4"/>
      <c r="AG224" s="4"/>
      <c r="AH224" s="79" t="s">
        <v>402</v>
      </c>
      <c r="AI224" s="7"/>
      <c r="AK224" s="4"/>
      <c r="AL224" s="4"/>
      <c r="AM224" s="7"/>
      <c r="AN224" s="7"/>
      <c r="AO224" s="7"/>
      <c r="AP224" s="7"/>
      <c r="AQ224" s="7">
        <f t="shared" si="46"/>
        <v>5</v>
      </c>
      <c r="AR224" s="3">
        <f t="shared" si="50"/>
        <v>68</v>
      </c>
      <c r="AS224" s="8">
        <f t="shared" si="45"/>
        <v>7.3529411764705885E-2</v>
      </c>
    </row>
    <row r="225" spans="1:45" ht="32.25" customHeight="1" x14ac:dyDescent="0.2">
      <c r="A225" s="141"/>
      <c r="B225" s="113" t="s">
        <v>102</v>
      </c>
      <c r="C225" s="24" t="s">
        <v>106</v>
      </c>
      <c r="D225" s="2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T225" s="78" t="s">
        <v>198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7"/>
      <c r="AJ225" s="79" t="s">
        <v>404</v>
      </c>
      <c r="AK225" s="4"/>
      <c r="AL225" s="4"/>
      <c r="AM225" s="7"/>
      <c r="AN225" s="7"/>
      <c r="AO225" s="7"/>
      <c r="AP225" s="7"/>
      <c r="AQ225" s="7">
        <f t="shared" si="46"/>
        <v>2</v>
      </c>
      <c r="AR225" s="3">
        <f>34*1</f>
        <v>34</v>
      </c>
      <c r="AS225" s="8">
        <f t="shared" si="45"/>
        <v>5.8823529411764705E-2</v>
      </c>
    </row>
    <row r="226" spans="1:45" ht="26.25" customHeight="1" x14ac:dyDescent="0.2">
      <c r="A226" s="141"/>
      <c r="B226" s="114"/>
      <c r="C226" s="24" t="s">
        <v>107</v>
      </c>
      <c r="D226" s="25"/>
      <c r="E226" s="4"/>
      <c r="F226" s="4"/>
      <c r="G226" s="4"/>
      <c r="H226" s="4"/>
      <c r="I226" s="4"/>
      <c r="J226" s="4"/>
      <c r="K226" s="79" t="s">
        <v>208</v>
      </c>
      <c r="L226" s="4"/>
      <c r="M226" s="4"/>
      <c r="N226" s="4"/>
      <c r="O226" s="4"/>
      <c r="P226" s="4"/>
      <c r="Q226" s="4"/>
      <c r="R226" s="79" t="s">
        <v>212</v>
      </c>
      <c r="S226" s="4"/>
      <c r="T226" s="3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9" t="s">
        <v>404</v>
      </c>
      <c r="AK226" s="4"/>
      <c r="AL226" s="4"/>
      <c r="AM226" s="7"/>
      <c r="AN226" s="7"/>
      <c r="AO226" s="7"/>
      <c r="AP226" s="7"/>
      <c r="AQ226" s="7">
        <f t="shared" si="46"/>
        <v>3</v>
      </c>
      <c r="AR226" s="3">
        <f t="shared" ref="AR226:AR230" si="51">34*1</f>
        <v>34</v>
      </c>
      <c r="AS226" s="8">
        <f t="shared" si="45"/>
        <v>8.8235294117647065E-2</v>
      </c>
    </row>
    <row r="227" spans="1:45" ht="36.75" customHeight="1" x14ac:dyDescent="0.2">
      <c r="A227" s="141"/>
      <c r="B227" s="115"/>
      <c r="C227" s="24" t="s">
        <v>108</v>
      </c>
      <c r="D227" s="22"/>
      <c r="E227" s="4"/>
      <c r="F227" s="4"/>
      <c r="G227" s="4"/>
      <c r="H227" s="4"/>
      <c r="I227" s="4"/>
      <c r="J227" s="4"/>
      <c r="K227" s="79" t="s">
        <v>208</v>
      </c>
      <c r="L227" s="4"/>
      <c r="M227" s="4"/>
      <c r="N227" s="4"/>
      <c r="O227" s="4"/>
      <c r="P227" s="4"/>
      <c r="Q227" s="4"/>
      <c r="R227" s="79" t="s">
        <v>212</v>
      </c>
      <c r="S227" s="3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9" t="s">
        <v>404</v>
      </c>
      <c r="AK227" s="4"/>
      <c r="AL227" s="4"/>
      <c r="AM227" s="7"/>
      <c r="AN227" s="7"/>
      <c r="AO227" s="7"/>
      <c r="AP227" s="7"/>
      <c r="AQ227" s="7">
        <f t="shared" si="46"/>
        <v>3</v>
      </c>
      <c r="AR227" s="3">
        <f t="shared" si="51"/>
        <v>34</v>
      </c>
      <c r="AS227" s="8">
        <f t="shared" si="45"/>
        <v>8.8235294117647065E-2</v>
      </c>
    </row>
    <row r="228" spans="1:45" ht="12.75" customHeight="1" x14ac:dyDescent="0.2">
      <c r="A228" s="141"/>
      <c r="B228" s="113" t="s">
        <v>35</v>
      </c>
      <c r="C228" s="24" t="s">
        <v>106</v>
      </c>
      <c r="D228" s="25"/>
      <c r="E228" s="79" t="s">
        <v>189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79" t="s">
        <v>379</v>
      </c>
      <c r="Y228" s="4"/>
      <c r="Z228" s="4"/>
      <c r="AA228" s="4"/>
      <c r="AB228" s="4"/>
      <c r="AC228" s="4"/>
      <c r="AD228" s="4"/>
      <c r="AE228" s="4"/>
      <c r="AF228" s="4"/>
      <c r="AG228" s="3"/>
      <c r="AH228" s="4"/>
      <c r="AI228" s="4"/>
      <c r="AJ228" s="48" t="s">
        <v>311</v>
      </c>
      <c r="AK228" s="4"/>
      <c r="AL228" s="79" t="s">
        <v>392</v>
      </c>
      <c r="AM228" s="7"/>
      <c r="AN228" s="7"/>
      <c r="AO228" s="7"/>
      <c r="AP228" s="7"/>
      <c r="AQ228" s="7">
        <f t="shared" si="46"/>
        <v>4</v>
      </c>
      <c r="AR228" s="3">
        <f t="shared" si="51"/>
        <v>34</v>
      </c>
      <c r="AS228" s="8">
        <f t="shared" si="45"/>
        <v>0.11764705882352941</v>
      </c>
    </row>
    <row r="229" spans="1:45" ht="12.75" customHeight="1" x14ac:dyDescent="0.2">
      <c r="A229" s="141"/>
      <c r="B229" s="114"/>
      <c r="C229" s="24" t="s">
        <v>107</v>
      </c>
      <c r="D229" s="25"/>
      <c r="E229" s="79" t="s">
        <v>202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79" t="s">
        <v>394</v>
      </c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8" t="s">
        <v>311</v>
      </c>
      <c r="AK229" s="4"/>
      <c r="AL229" s="79" t="s">
        <v>392</v>
      </c>
      <c r="AM229" s="7"/>
      <c r="AN229" s="7"/>
      <c r="AO229" s="7"/>
      <c r="AP229" s="7"/>
      <c r="AQ229" s="7">
        <f t="shared" si="46"/>
        <v>4</v>
      </c>
      <c r="AR229" s="3">
        <f t="shared" si="51"/>
        <v>34</v>
      </c>
      <c r="AS229" s="8">
        <f t="shared" si="45"/>
        <v>0.11764705882352941</v>
      </c>
    </row>
    <row r="230" spans="1:45" ht="12.75" customHeight="1" x14ac:dyDescent="0.2">
      <c r="A230" s="141"/>
      <c r="B230" s="114"/>
      <c r="C230" s="24" t="s">
        <v>108</v>
      </c>
      <c r="D230" s="22"/>
      <c r="E230" s="79" t="s">
        <v>202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79" t="s">
        <v>379</v>
      </c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8" t="s">
        <v>311</v>
      </c>
      <c r="AK230" s="4"/>
      <c r="AL230" s="79" t="s">
        <v>392</v>
      </c>
      <c r="AM230" s="7"/>
      <c r="AN230" s="7"/>
      <c r="AO230" s="7"/>
      <c r="AP230" s="7"/>
      <c r="AQ230" s="7">
        <f t="shared" si="46"/>
        <v>4</v>
      </c>
      <c r="AR230" s="3">
        <f t="shared" si="51"/>
        <v>34</v>
      </c>
      <c r="AS230" s="8">
        <f t="shared" si="45"/>
        <v>0.11764705882352941</v>
      </c>
    </row>
    <row r="231" spans="1:45" ht="25.5" customHeight="1" x14ac:dyDescent="0.2">
      <c r="A231" s="141"/>
      <c r="B231" s="113" t="s">
        <v>28</v>
      </c>
      <c r="C231" s="24" t="s">
        <v>106</v>
      </c>
      <c r="D231" s="25"/>
      <c r="E231" s="4"/>
      <c r="F231" s="79" t="s">
        <v>142</v>
      </c>
      <c r="G231" s="4"/>
      <c r="H231" s="4"/>
      <c r="I231" s="4"/>
      <c r="J231" s="4"/>
      <c r="L231" s="79" t="s">
        <v>196</v>
      </c>
      <c r="M231" s="4"/>
      <c r="N231" s="4"/>
      <c r="O231" s="4"/>
      <c r="P231" s="4"/>
      <c r="Q231" s="4"/>
      <c r="R231" s="4"/>
      <c r="T231" s="79" t="s">
        <v>199</v>
      </c>
      <c r="U231" s="4"/>
      <c r="V231" s="4"/>
      <c r="W231" s="79" t="s">
        <v>377</v>
      </c>
      <c r="X231" s="4"/>
      <c r="Y231" s="4"/>
      <c r="Z231" s="4"/>
      <c r="AA231" s="4"/>
      <c r="AB231" s="4"/>
      <c r="AC231" s="4"/>
      <c r="AD231" s="79" t="s">
        <v>385</v>
      </c>
      <c r="AE231" s="4"/>
      <c r="AF231" s="4"/>
      <c r="AG231" s="4"/>
      <c r="AH231" s="4"/>
      <c r="AI231" s="3"/>
      <c r="AJ231" s="48" t="s">
        <v>311</v>
      </c>
      <c r="AK231" s="79" t="s">
        <v>391</v>
      </c>
      <c r="AL231" s="4"/>
      <c r="AM231" s="7"/>
      <c r="AN231" s="7"/>
      <c r="AO231" s="7"/>
      <c r="AP231" s="7"/>
      <c r="AQ231" s="7">
        <f t="shared" si="46"/>
        <v>7</v>
      </c>
      <c r="AR231" s="3">
        <f>34*3</f>
        <v>102</v>
      </c>
      <c r="AS231" s="8">
        <f t="shared" si="45"/>
        <v>6.8627450980392163E-2</v>
      </c>
    </row>
    <row r="232" spans="1:45" ht="30" customHeight="1" x14ac:dyDescent="0.2">
      <c r="A232" s="141"/>
      <c r="B232" s="114"/>
      <c r="C232" s="24" t="s">
        <v>107</v>
      </c>
      <c r="D232" s="22"/>
      <c r="E232" s="4"/>
      <c r="F232" s="79" t="s">
        <v>142</v>
      </c>
      <c r="G232" s="4"/>
      <c r="H232" s="4"/>
      <c r="I232" s="4"/>
      <c r="J232" s="4"/>
      <c r="K232" s="4"/>
      <c r="L232" s="79" t="s">
        <v>196</v>
      </c>
      <c r="M232" s="4"/>
      <c r="N232" s="4"/>
      <c r="O232" s="4"/>
      <c r="P232" s="4"/>
      <c r="Q232" s="4"/>
      <c r="R232" s="4"/>
      <c r="S232" s="4"/>
      <c r="T232" s="79" t="s">
        <v>199</v>
      </c>
      <c r="U232" s="4"/>
      <c r="V232" s="4"/>
      <c r="W232" s="79" t="s">
        <v>377</v>
      </c>
      <c r="X232" s="4"/>
      <c r="Y232" s="4"/>
      <c r="Z232" s="4"/>
      <c r="AA232" s="4"/>
      <c r="AB232" s="4"/>
      <c r="AC232" s="4"/>
      <c r="AD232" s="79" t="s">
        <v>375</v>
      </c>
      <c r="AE232" s="4"/>
      <c r="AF232" s="3"/>
      <c r="AG232" s="3"/>
      <c r="AH232" s="4"/>
      <c r="AI232" s="4"/>
      <c r="AJ232" s="48" t="s">
        <v>311</v>
      </c>
      <c r="AK232" s="79" t="s">
        <v>391</v>
      </c>
      <c r="AL232" s="4"/>
      <c r="AM232" s="7"/>
      <c r="AN232" s="7"/>
      <c r="AO232" s="7"/>
      <c r="AP232" s="7"/>
      <c r="AQ232" s="7">
        <f t="shared" si="46"/>
        <v>7</v>
      </c>
      <c r="AR232" s="3">
        <f t="shared" ref="AR232:AR233" si="52">34*3</f>
        <v>102</v>
      </c>
      <c r="AS232" s="8">
        <f t="shared" si="45"/>
        <v>6.8627450980392163E-2</v>
      </c>
    </row>
    <row r="233" spans="1:45" ht="31.5" customHeight="1" x14ac:dyDescent="0.2">
      <c r="A233" s="141"/>
      <c r="B233" s="115"/>
      <c r="C233" s="24" t="s">
        <v>108</v>
      </c>
      <c r="D233" s="22"/>
      <c r="E233" s="4"/>
      <c r="F233" s="79" t="s">
        <v>142</v>
      </c>
      <c r="G233" s="4"/>
      <c r="H233" s="4"/>
      <c r="I233" s="4"/>
      <c r="J233" s="4"/>
      <c r="K233" s="4"/>
      <c r="L233" s="79" t="s">
        <v>196</v>
      </c>
      <c r="M233" s="4"/>
      <c r="N233" s="4"/>
      <c r="O233" s="4"/>
      <c r="P233" s="4"/>
      <c r="Q233" s="4"/>
      <c r="R233" s="4"/>
      <c r="S233" s="4"/>
      <c r="T233" s="79" t="s">
        <v>199</v>
      </c>
      <c r="U233" s="4"/>
      <c r="V233" s="4"/>
      <c r="W233" s="79" t="s">
        <v>377</v>
      </c>
      <c r="X233" s="4"/>
      <c r="Y233" s="4"/>
      <c r="Z233" s="4"/>
      <c r="AA233" s="4"/>
      <c r="AB233" s="4"/>
      <c r="AC233" s="4"/>
      <c r="AD233" s="79" t="s">
        <v>385</v>
      </c>
      <c r="AE233" s="4"/>
      <c r="AF233" s="3"/>
      <c r="AG233" s="4"/>
      <c r="AH233" s="7"/>
      <c r="AI233" s="7"/>
      <c r="AJ233" s="48" t="s">
        <v>311</v>
      </c>
      <c r="AK233" s="79" t="s">
        <v>391</v>
      </c>
      <c r="AL233" s="4"/>
      <c r="AM233" s="7"/>
      <c r="AN233" s="7"/>
      <c r="AO233" s="7"/>
      <c r="AP233" s="7"/>
      <c r="AQ233" s="7">
        <f t="shared" si="46"/>
        <v>7</v>
      </c>
      <c r="AR233" s="3">
        <f t="shared" si="52"/>
        <v>102</v>
      </c>
      <c r="AS233" s="8">
        <f t="shared" si="45"/>
        <v>6.8627450980392163E-2</v>
      </c>
    </row>
    <row r="234" spans="1:45" ht="28.5" customHeight="1" x14ac:dyDescent="0.2">
      <c r="A234" s="141"/>
      <c r="B234" s="113" t="s">
        <v>30</v>
      </c>
      <c r="C234" s="24" t="s">
        <v>106</v>
      </c>
      <c r="D234" s="25"/>
      <c r="E234" s="4"/>
      <c r="G234" s="79" t="s">
        <v>178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T234" s="81"/>
      <c r="U234" s="4"/>
      <c r="V234" s="4"/>
      <c r="W234" s="4"/>
      <c r="X234" s="4"/>
      <c r="Y234" s="4"/>
      <c r="Z234" s="4"/>
      <c r="AA234" s="79" t="s">
        <v>382</v>
      </c>
      <c r="AB234" s="4"/>
      <c r="AC234" s="4"/>
      <c r="AD234" s="4"/>
      <c r="AE234" s="4"/>
      <c r="AF234" s="4"/>
      <c r="AG234" s="4"/>
      <c r="AH234" s="79" t="s">
        <v>387</v>
      </c>
      <c r="AI234" s="3"/>
      <c r="AJ234" s="48" t="s">
        <v>311</v>
      </c>
      <c r="AK234" s="4"/>
      <c r="AL234" s="79" t="s">
        <v>390</v>
      </c>
      <c r="AM234" s="7"/>
      <c r="AN234" s="7"/>
      <c r="AO234" s="7"/>
      <c r="AP234" s="7"/>
      <c r="AQ234" s="7">
        <f t="shared" si="46"/>
        <v>5</v>
      </c>
      <c r="AR234" s="3">
        <f>34*2</f>
        <v>68</v>
      </c>
      <c r="AS234" s="8">
        <f t="shared" si="45"/>
        <v>7.3529411764705885E-2</v>
      </c>
    </row>
    <row r="235" spans="1:45" ht="24" customHeight="1" x14ac:dyDescent="0.2">
      <c r="A235" s="141"/>
      <c r="B235" s="114"/>
      <c r="C235" s="24" t="s">
        <v>107</v>
      </c>
      <c r="D235" s="25"/>
      <c r="E235" s="4"/>
      <c r="F235" s="79" t="s">
        <v>177</v>
      </c>
      <c r="G235" s="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79" t="s">
        <v>382</v>
      </c>
      <c r="AB235" s="4"/>
      <c r="AC235" s="4"/>
      <c r="AD235" s="4"/>
      <c r="AE235" s="4"/>
      <c r="AF235" s="4"/>
      <c r="AG235" s="4"/>
      <c r="AH235" s="79" t="s">
        <v>387</v>
      </c>
      <c r="AI235" s="3"/>
      <c r="AJ235" s="48" t="s">
        <v>311</v>
      </c>
      <c r="AK235" s="4"/>
      <c r="AL235" s="79" t="s">
        <v>390</v>
      </c>
      <c r="AM235" s="7"/>
      <c r="AN235" s="7"/>
      <c r="AO235" s="7"/>
      <c r="AP235" s="7"/>
      <c r="AQ235" s="7">
        <f t="shared" si="46"/>
        <v>5</v>
      </c>
      <c r="AR235" s="3">
        <f t="shared" ref="AR235:AR239" si="53">34*2</f>
        <v>68</v>
      </c>
      <c r="AS235" s="8">
        <f t="shared" si="45"/>
        <v>7.3529411764705885E-2</v>
      </c>
    </row>
    <row r="236" spans="1:45" ht="39" customHeight="1" x14ac:dyDescent="0.2">
      <c r="A236" s="141"/>
      <c r="B236" s="115"/>
      <c r="C236" s="24" t="s">
        <v>108</v>
      </c>
      <c r="D236" s="25"/>
      <c r="E236" s="4"/>
      <c r="F236" s="79" t="s">
        <v>203</v>
      </c>
      <c r="G236" s="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79" t="s">
        <v>382</v>
      </c>
      <c r="AB236" s="4"/>
      <c r="AC236" s="4"/>
      <c r="AD236" s="4"/>
      <c r="AE236" s="4"/>
      <c r="AF236" s="4"/>
      <c r="AG236" s="4"/>
      <c r="AH236" s="79" t="s">
        <v>387</v>
      </c>
      <c r="AI236" s="3"/>
      <c r="AJ236" s="48" t="s">
        <v>311</v>
      </c>
      <c r="AK236" s="4"/>
      <c r="AL236" s="79" t="s">
        <v>390</v>
      </c>
      <c r="AM236" s="7"/>
      <c r="AN236" s="7"/>
      <c r="AO236" s="7"/>
      <c r="AP236" s="7"/>
      <c r="AQ236" s="7">
        <f t="shared" si="46"/>
        <v>5</v>
      </c>
      <c r="AR236" s="3">
        <f t="shared" si="53"/>
        <v>68</v>
      </c>
      <c r="AS236" s="8">
        <f t="shared" si="45"/>
        <v>7.3529411764705885E-2</v>
      </c>
    </row>
    <row r="237" spans="1:45" ht="24" customHeight="1" x14ac:dyDescent="0.2">
      <c r="A237" s="141"/>
      <c r="B237" s="113" t="s">
        <v>34</v>
      </c>
      <c r="C237" s="24" t="s">
        <v>106</v>
      </c>
      <c r="D237" s="2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79" t="s">
        <v>200</v>
      </c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79" t="s">
        <v>386</v>
      </c>
      <c r="AH237" s="3"/>
      <c r="AI237" s="3"/>
      <c r="AJ237" s="48" t="s">
        <v>311</v>
      </c>
      <c r="AK237" s="4"/>
      <c r="AL237" s="79" t="s">
        <v>393</v>
      </c>
      <c r="AM237" s="7"/>
      <c r="AN237" s="7"/>
      <c r="AO237" s="7"/>
      <c r="AP237" s="7"/>
      <c r="AQ237" s="7">
        <f>COUNTA(E237:AP237)</f>
        <v>4</v>
      </c>
      <c r="AR237" s="3">
        <f t="shared" si="53"/>
        <v>68</v>
      </c>
      <c r="AS237" s="8">
        <f t="shared" si="45"/>
        <v>5.8823529411764705E-2</v>
      </c>
    </row>
    <row r="238" spans="1:45" ht="12.75" customHeight="1" x14ac:dyDescent="0.2">
      <c r="A238" s="141"/>
      <c r="B238" s="114"/>
      <c r="C238" s="24" t="s">
        <v>107</v>
      </c>
      <c r="D238" s="2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79" t="s">
        <v>200</v>
      </c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79" t="s">
        <v>386</v>
      </c>
      <c r="AH238" s="3"/>
      <c r="AI238" s="3"/>
      <c r="AJ238" s="48" t="s">
        <v>311</v>
      </c>
      <c r="AK238" s="4"/>
      <c r="AL238" s="79" t="s">
        <v>393</v>
      </c>
      <c r="AM238" s="7"/>
      <c r="AN238" s="7"/>
      <c r="AO238" s="7"/>
      <c r="AP238" s="7"/>
      <c r="AQ238" s="7">
        <f t="shared" si="46"/>
        <v>4</v>
      </c>
      <c r="AR238" s="3">
        <f t="shared" si="53"/>
        <v>68</v>
      </c>
      <c r="AS238" s="8">
        <f t="shared" si="45"/>
        <v>5.8823529411764705E-2</v>
      </c>
    </row>
    <row r="239" spans="1:45" ht="12.75" customHeight="1" x14ac:dyDescent="0.2">
      <c r="A239" s="141"/>
      <c r="B239" s="115"/>
      <c r="C239" s="24" t="s">
        <v>108</v>
      </c>
      <c r="D239" s="2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79" t="s">
        <v>200</v>
      </c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79" t="s">
        <v>386</v>
      </c>
      <c r="AH239" s="3"/>
      <c r="AI239" s="4"/>
      <c r="AJ239" s="48" t="s">
        <v>311</v>
      </c>
      <c r="AK239" s="4"/>
      <c r="AL239" s="79" t="s">
        <v>393</v>
      </c>
      <c r="AM239" s="7"/>
      <c r="AN239" s="7"/>
      <c r="AO239" s="7"/>
      <c r="AP239" s="7"/>
      <c r="AQ239" s="7">
        <f t="shared" si="46"/>
        <v>4</v>
      </c>
      <c r="AR239" s="3">
        <f t="shared" si="53"/>
        <v>68</v>
      </c>
      <c r="AS239" s="8">
        <f t="shared" si="45"/>
        <v>5.8823529411764705E-2</v>
      </c>
    </row>
    <row r="240" spans="1:45" ht="12.75" customHeight="1" x14ac:dyDescent="0.2">
      <c r="A240" s="141"/>
      <c r="B240" s="113" t="s">
        <v>29</v>
      </c>
      <c r="C240" s="24" t="s">
        <v>106</v>
      </c>
      <c r="D240" s="2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3"/>
      <c r="AI240" s="4"/>
      <c r="AJ240" s="48" t="s">
        <v>311</v>
      </c>
      <c r="AK240" s="4"/>
      <c r="AL240" s="4"/>
      <c r="AM240" s="7"/>
      <c r="AN240" s="7"/>
      <c r="AO240" s="7"/>
      <c r="AP240" s="7"/>
      <c r="AQ240" s="7">
        <f t="shared" si="46"/>
        <v>1</v>
      </c>
      <c r="AR240" s="3">
        <f>34*1</f>
        <v>34</v>
      </c>
      <c r="AS240" s="8">
        <f t="shared" si="45"/>
        <v>2.9411764705882353E-2</v>
      </c>
    </row>
    <row r="241" spans="1:45" ht="12.75" customHeight="1" x14ac:dyDescent="0.2">
      <c r="A241" s="141"/>
      <c r="B241" s="114"/>
      <c r="C241" s="24" t="s">
        <v>107</v>
      </c>
      <c r="D241" s="2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3"/>
      <c r="AI241" s="4"/>
      <c r="AJ241" s="48" t="s">
        <v>311</v>
      </c>
      <c r="AK241" s="4"/>
      <c r="AL241" s="4"/>
      <c r="AM241" s="7"/>
      <c r="AN241" s="7"/>
      <c r="AO241" s="7"/>
      <c r="AP241" s="7"/>
      <c r="AQ241" s="7">
        <f t="shared" si="46"/>
        <v>1</v>
      </c>
      <c r="AR241" s="3">
        <f t="shared" ref="AR241:AR248" si="54">34*1</f>
        <v>34</v>
      </c>
      <c r="AS241" s="8">
        <f t="shared" si="45"/>
        <v>2.9411764705882353E-2</v>
      </c>
    </row>
    <row r="242" spans="1:45" ht="12.75" customHeight="1" x14ac:dyDescent="0.2">
      <c r="A242" s="141"/>
      <c r="B242" s="115"/>
      <c r="C242" s="24" t="s">
        <v>108</v>
      </c>
      <c r="D242" s="2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3"/>
      <c r="AI242" s="4"/>
      <c r="AJ242" s="48" t="s">
        <v>311</v>
      </c>
      <c r="AK242" s="4"/>
      <c r="AL242" s="4"/>
      <c r="AM242" s="7"/>
      <c r="AN242" s="7"/>
      <c r="AO242" s="7"/>
      <c r="AP242" s="7"/>
      <c r="AQ242" s="7">
        <f t="shared" si="46"/>
        <v>1</v>
      </c>
      <c r="AR242" s="3">
        <f t="shared" si="54"/>
        <v>34</v>
      </c>
      <c r="AS242" s="8">
        <f t="shared" si="45"/>
        <v>2.9411764705882353E-2</v>
      </c>
    </row>
    <row r="243" spans="1:45" ht="30" customHeight="1" x14ac:dyDescent="0.2">
      <c r="A243" s="141"/>
      <c r="B243" s="112" t="s">
        <v>205</v>
      </c>
      <c r="C243" s="24" t="s">
        <v>106</v>
      </c>
      <c r="D243" s="22"/>
      <c r="E243" s="4"/>
      <c r="F243" s="79" t="s">
        <v>191</v>
      </c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3"/>
      <c r="AI243" s="4"/>
      <c r="AJ243" s="4"/>
      <c r="AK243" s="4"/>
      <c r="AL243" s="4"/>
      <c r="AM243" s="7"/>
      <c r="AN243" s="7"/>
      <c r="AO243" s="7"/>
      <c r="AP243" s="7"/>
      <c r="AQ243" s="7">
        <f t="shared" si="46"/>
        <v>1</v>
      </c>
      <c r="AR243" s="3">
        <f t="shared" si="54"/>
        <v>34</v>
      </c>
      <c r="AS243" s="8">
        <f t="shared" si="45"/>
        <v>2.9411764705882353E-2</v>
      </c>
    </row>
    <row r="244" spans="1:45" ht="30.75" customHeight="1" x14ac:dyDescent="0.2">
      <c r="A244" s="141"/>
      <c r="B244" s="112"/>
      <c r="C244" s="24" t="s">
        <v>107</v>
      </c>
      <c r="D244" s="22"/>
      <c r="E244" s="4"/>
      <c r="F244" s="79" t="s">
        <v>191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3"/>
      <c r="AI244" s="4"/>
      <c r="AJ244" s="4"/>
      <c r="AK244" s="4"/>
      <c r="AL244" s="4"/>
      <c r="AM244" s="7"/>
      <c r="AN244" s="7"/>
      <c r="AO244" s="7"/>
      <c r="AP244" s="7"/>
      <c r="AQ244" s="7">
        <f t="shared" si="46"/>
        <v>1</v>
      </c>
      <c r="AR244" s="3">
        <f t="shared" si="54"/>
        <v>34</v>
      </c>
      <c r="AS244" s="8">
        <f t="shared" si="45"/>
        <v>2.9411764705882353E-2</v>
      </c>
    </row>
    <row r="245" spans="1:45" ht="33" customHeight="1" x14ac:dyDescent="0.2">
      <c r="A245" s="141"/>
      <c r="B245" s="112"/>
      <c r="C245" s="24" t="s">
        <v>108</v>
      </c>
      <c r="D245" s="22"/>
      <c r="E245" s="4"/>
      <c r="F245" s="79" t="s">
        <v>178</v>
      </c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3"/>
      <c r="AI245" s="4"/>
      <c r="AJ245" s="4"/>
      <c r="AK245" s="4"/>
      <c r="AL245" s="4"/>
      <c r="AM245" s="7"/>
      <c r="AN245" s="7"/>
      <c r="AO245" s="7"/>
      <c r="AP245" s="7"/>
      <c r="AQ245" s="7">
        <f t="shared" si="46"/>
        <v>1</v>
      </c>
      <c r="AR245" s="3">
        <f t="shared" si="54"/>
        <v>34</v>
      </c>
      <c r="AS245" s="8">
        <f t="shared" si="45"/>
        <v>2.9411764705882353E-2</v>
      </c>
    </row>
    <row r="246" spans="1:45" ht="12.75" customHeight="1" x14ac:dyDescent="0.2">
      <c r="A246" s="141"/>
      <c r="B246" s="112" t="s">
        <v>54</v>
      </c>
      <c r="C246" s="24" t="s">
        <v>106</v>
      </c>
      <c r="D246" s="2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3"/>
      <c r="AI246" s="4"/>
      <c r="AJ246" s="4"/>
      <c r="AK246" s="4"/>
      <c r="AL246" s="4"/>
      <c r="AM246" s="7"/>
      <c r="AN246" s="7"/>
      <c r="AO246" s="7"/>
      <c r="AP246" s="7"/>
      <c r="AQ246" s="7">
        <f t="shared" si="46"/>
        <v>0</v>
      </c>
      <c r="AR246" s="3">
        <f t="shared" si="54"/>
        <v>34</v>
      </c>
      <c r="AS246" s="8">
        <f t="shared" si="45"/>
        <v>0</v>
      </c>
    </row>
    <row r="247" spans="1:45" ht="12.75" customHeight="1" x14ac:dyDescent="0.2">
      <c r="A247" s="141"/>
      <c r="B247" s="112"/>
      <c r="C247" s="24" t="s">
        <v>107</v>
      </c>
      <c r="D247" s="2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3"/>
      <c r="AI247" s="4"/>
      <c r="AJ247" s="4"/>
      <c r="AK247" s="4"/>
      <c r="AL247" s="4"/>
      <c r="AM247" s="7"/>
      <c r="AN247" s="7"/>
      <c r="AO247" s="7"/>
      <c r="AP247" s="7"/>
      <c r="AQ247" s="7">
        <f t="shared" si="46"/>
        <v>0</v>
      </c>
      <c r="AR247" s="3">
        <f t="shared" si="54"/>
        <v>34</v>
      </c>
      <c r="AS247" s="8">
        <f t="shared" si="45"/>
        <v>0</v>
      </c>
    </row>
    <row r="248" spans="1:45" ht="12.75" customHeight="1" x14ac:dyDescent="0.2">
      <c r="A248" s="141"/>
      <c r="B248" s="112"/>
      <c r="C248" s="24" t="s">
        <v>108</v>
      </c>
      <c r="D248" s="2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3"/>
      <c r="AI248" s="4"/>
      <c r="AJ248" s="4"/>
      <c r="AK248" s="4"/>
      <c r="AL248" s="4"/>
      <c r="AM248" s="7"/>
      <c r="AN248" s="7"/>
      <c r="AO248" s="7"/>
      <c r="AP248" s="7"/>
      <c r="AQ248" s="7">
        <f t="shared" si="46"/>
        <v>0</v>
      </c>
      <c r="AR248" s="3">
        <f t="shared" si="54"/>
        <v>34</v>
      </c>
      <c r="AS248" s="8">
        <f t="shared" si="45"/>
        <v>0</v>
      </c>
    </row>
    <row r="249" spans="1:45" ht="36" customHeight="1" x14ac:dyDescent="0.2">
      <c r="A249" s="141"/>
      <c r="B249" s="112" t="s">
        <v>87</v>
      </c>
      <c r="C249" s="24" t="s">
        <v>106</v>
      </c>
      <c r="D249" s="22"/>
      <c r="E249" s="4"/>
      <c r="G249" s="79" t="s">
        <v>193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3"/>
      <c r="AI249" s="77" t="s">
        <v>403</v>
      </c>
      <c r="AJ249" s="4"/>
      <c r="AK249" s="4"/>
      <c r="AL249" s="4"/>
      <c r="AM249" s="7"/>
      <c r="AN249" s="7"/>
      <c r="AO249" s="7"/>
      <c r="AP249" s="7"/>
      <c r="AQ249" s="7">
        <f t="shared" si="46"/>
        <v>2</v>
      </c>
      <c r="AR249" s="3">
        <f>34*2</f>
        <v>68</v>
      </c>
      <c r="AS249" s="8">
        <f t="shared" si="45"/>
        <v>2.9411764705882353E-2</v>
      </c>
    </row>
    <row r="250" spans="1:45" ht="31.5" customHeight="1" x14ac:dyDescent="0.2">
      <c r="A250" s="141"/>
      <c r="B250" s="112"/>
      <c r="C250" s="24" t="s">
        <v>107</v>
      </c>
      <c r="D250" s="22"/>
      <c r="E250" s="4"/>
      <c r="F250" s="79" t="s">
        <v>203</v>
      </c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3"/>
      <c r="AI250" s="77" t="s">
        <v>403</v>
      </c>
      <c r="AJ250" s="4"/>
      <c r="AK250" s="4"/>
      <c r="AL250" s="4"/>
      <c r="AM250" s="7"/>
      <c r="AN250" s="7"/>
      <c r="AO250" s="7"/>
      <c r="AP250" s="7"/>
      <c r="AQ250" s="7">
        <f t="shared" si="46"/>
        <v>2</v>
      </c>
      <c r="AR250" s="3">
        <f t="shared" ref="AR250:AR254" si="55">34*2</f>
        <v>68</v>
      </c>
      <c r="AS250" s="8">
        <f t="shared" si="45"/>
        <v>2.9411764705882353E-2</v>
      </c>
    </row>
    <row r="251" spans="1:45" ht="29.25" customHeight="1" x14ac:dyDescent="0.2">
      <c r="A251" s="141"/>
      <c r="B251" s="112"/>
      <c r="C251" s="24" t="s">
        <v>108</v>
      </c>
      <c r="D251" s="22"/>
      <c r="E251" s="4"/>
      <c r="F251" s="4"/>
      <c r="G251" s="79" t="s">
        <v>215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3"/>
      <c r="AI251" s="77" t="s">
        <v>403</v>
      </c>
      <c r="AJ251" s="4"/>
      <c r="AK251" s="4"/>
      <c r="AL251" s="4"/>
      <c r="AM251" s="7"/>
      <c r="AN251" s="7"/>
      <c r="AO251" s="7"/>
      <c r="AP251" s="7"/>
      <c r="AQ251" s="7">
        <f t="shared" si="46"/>
        <v>2</v>
      </c>
      <c r="AR251" s="3">
        <f t="shared" si="55"/>
        <v>68</v>
      </c>
      <c r="AS251" s="8">
        <f t="shared" si="45"/>
        <v>2.9411764705882353E-2</v>
      </c>
    </row>
    <row r="252" spans="1:45" ht="12.75" customHeight="1" x14ac:dyDescent="0.2">
      <c r="A252" s="141"/>
      <c r="B252" s="112" t="s">
        <v>74</v>
      </c>
      <c r="C252" s="24" t="s">
        <v>106</v>
      </c>
      <c r="D252" s="22"/>
      <c r="E252" s="79" t="s">
        <v>168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3"/>
      <c r="AI252" s="4"/>
      <c r="AJ252" s="77" t="s">
        <v>323</v>
      </c>
      <c r="AK252" s="4"/>
      <c r="AL252" s="4"/>
      <c r="AM252" s="7"/>
      <c r="AN252" s="7"/>
      <c r="AO252" s="7"/>
      <c r="AP252" s="7"/>
      <c r="AQ252" s="7">
        <f t="shared" si="46"/>
        <v>2</v>
      </c>
      <c r="AR252" s="3">
        <f t="shared" si="55"/>
        <v>68</v>
      </c>
      <c r="AS252" s="8">
        <f t="shared" si="45"/>
        <v>2.9411764705882353E-2</v>
      </c>
    </row>
    <row r="253" spans="1:45" ht="12.75" customHeight="1" x14ac:dyDescent="0.2">
      <c r="A253" s="141"/>
      <c r="B253" s="112"/>
      <c r="C253" s="24" t="s">
        <v>107</v>
      </c>
      <c r="D253" s="22"/>
      <c r="E253" s="79" t="s">
        <v>168</v>
      </c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3"/>
      <c r="AI253" s="4"/>
      <c r="AJ253" s="77" t="s">
        <v>323</v>
      </c>
      <c r="AK253" s="4"/>
      <c r="AL253" s="4"/>
      <c r="AM253" s="7"/>
      <c r="AN253" s="7"/>
      <c r="AO253" s="7"/>
      <c r="AP253" s="7"/>
      <c r="AQ253" s="7">
        <f t="shared" si="46"/>
        <v>2</v>
      </c>
      <c r="AR253" s="3">
        <f t="shared" si="55"/>
        <v>68</v>
      </c>
      <c r="AS253" s="8">
        <f t="shared" si="45"/>
        <v>2.9411764705882353E-2</v>
      </c>
    </row>
    <row r="254" spans="1:45" x14ac:dyDescent="0.2">
      <c r="A254" s="141"/>
      <c r="B254" s="112"/>
      <c r="C254" s="24" t="s">
        <v>108</v>
      </c>
      <c r="D254" s="25"/>
      <c r="E254" s="79" t="s">
        <v>168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3"/>
      <c r="AJ254" s="77" t="s">
        <v>323</v>
      </c>
      <c r="AK254" s="4"/>
      <c r="AL254" s="4"/>
      <c r="AM254" s="7"/>
      <c r="AN254" s="7"/>
      <c r="AO254" s="7"/>
      <c r="AP254" s="7"/>
      <c r="AQ254" s="7">
        <f t="shared" si="46"/>
        <v>2</v>
      </c>
      <c r="AR254" s="3">
        <f t="shared" si="55"/>
        <v>68</v>
      </c>
      <c r="AS254" s="8">
        <f t="shared" si="45"/>
        <v>2.9411764705882353E-2</v>
      </c>
    </row>
    <row r="255" spans="1:45" ht="27" customHeight="1" x14ac:dyDescent="0.2">
      <c r="A255" s="55"/>
      <c r="B255" s="56"/>
      <c r="C255" s="56"/>
      <c r="D255" s="56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5"/>
      <c r="AN255" s="55"/>
      <c r="AO255" s="55"/>
      <c r="AP255" s="55"/>
      <c r="AQ255" s="55"/>
      <c r="AR255" s="55"/>
      <c r="AS255" s="55"/>
    </row>
    <row r="256" spans="1:45" s="2" customFormat="1" ht="81.75" customHeight="1" x14ac:dyDescent="0.2">
      <c r="A256" s="144" t="s">
        <v>36</v>
      </c>
      <c r="B256" s="144"/>
      <c r="C256" s="144"/>
      <c r="D256" s="144"/>
      <c r="E256" s="129" t="s">
        <v>40</v>
      </c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121" t="s">
        <v>20</v>
      </c>
      <c r="AR256" s="142" t="s">
        <v>22</v>
      </c>
      <c r="AS256" s="143" t="s">
        <v>21</v>
      </c>
    </row>
    <row r="257" spans="1:45" s="2" customFormat="1" ht="21.75" customHeight="1" x14ac:dyDescent="0.2">
      <c r="A257" s="112" t="s">
        <v>0</v>
      </c>
      <c r="B257" s="112"/>
      <c r="C257" s="112"/>
      <c r="D257" s="23" t="s">
        <v>18</v>
      </c>
      <c r="E257" s="112" t="s">
        <v>1</v>
      </c>
      <c r="F257" s="112"/>
      <c r="G257" s="112"/>
      <c r="H257" s="112"/>
      <c r="I257" s="112" t="s">
        <v>2</v>
      </c>
      <c r="J257" s="112"/>
      <c r="K257" s="112"/>
      <c r="L257" s="112"/>
      <c r="M257" s="112" t="s">
        <v>3</v>
      </c>
      <c r="N257" s="112"/>
      <c r="O257" s="112"/>
      <c r="P257" s="112"/>
      <c r="Q257" s="112" t="s">
        <v>4</v>
      </c>
      <c r="R257" s="112"/>
      <c r="S257" s="112"/>
      <c r="T257" s="112"/>
      <c r="U257" s="112" t="s">
        <v>5</v>
      </c>
      <c r="V257" s="112"/>
      <c r="W257" s="112"/>
      <c r="X257" s="112" t="s">
        <v>6</v>
      </c>
      <c r="Y257" s="112"/>
      <c r="Z257" s="112"/>
      <c r="AA257" s="112"/>
      <c r="AB257" s="112" t="s">
        <v>7</v>
      </c>
      <c r="AC257" s="112"/>
      <c r="AD257" s="112"/>
      <c r="AE257" s="112" t="s">
        <v>8</v>
      </c>
      <c r="AF257" s="112"/>
      <c r="AG257" s="112"/>
      <c r="AH257" s="112"/>
      <c r="AI257" s="112"/>
      <c r="AJ257" s="112" t="s">
        <v>9</v>
      </c>
      <c r="AK257" s="112"/>
      <c r="AL257" s="112"/>
      <c r="AM257" s="112" t="s">
        <v>10</v>
      </c>
      <c r="AN257" s="112"/>
      <c r="AO257" s="112"/>
      <c r="AP257" s="112"/>
      <c r="AQ257" s="121"/>
      <c r="AR257" s="142"/>
      <c r="AS257" s="143"/>
    </row>
    <row r="258" spans="1:45" s="6" customFormat="1" ht="11.25" customHeight="1" x14ac:dyDescent="0.2">
      <c r="A258" s="112"/>
      <c r="B258" s="112"/>
      <c r="C258" s="112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21"/>
      <c r="AR258" s="142"/>
      <c r="AS258" s="143"/>
    </row>
    <row r="259" spans="1:45" ht="24.75" customHeight="1" x14ac:dyDescent="0.2">
      <c r="A259" s="141" t="s">
        <v>25</v>
      </c>
      <c r="B259" s="113" t="s">
        <v>13</v>
      </c>
      <c r="C259" s="24" t="s">
        <v>110</v>
      </c>
      <c r="D259" s="25"/>
      <c r="E259" s="4"/>
      <c r="F259" s="79" t="s">
        <v>203</v>
      </c>
      <c r="G259" s="4"/>
      <c r="H259" s="4"/>
      <c r="I259" s="4"/>
      <c r="J259" s="79" t="s">
        <v>225</v>
      </c>
      <c r="K259" s="4"/>
      <c r="L259" s="79" t="s">
        <v>226</v>
      </c>
      <c r="M259" s="4"/>
      <c r="N259" s="4"/>
      <c r="O259" s="4"/>
      <c r="P259" s="4"/>
      <c r="Q259" s="4"/>
      <c r="R259" s="79" t="s">
        <v>233</v>
      </c>
      <c r="S259" s="4"/>
      <c r="T259" s="79" t="s">
        <v>234</v>
      </c>
      <c r="U259" s="4"/>
      <c r="V259" s="4"/>
      <c r="W259" s="4"/>
      <c r="X259" s="79" t="s">
        <v>410</v>
      </c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8" t="s">
        <v>311</v>
      </c>
      <c r="AJ259" s="4"/>
      <c r="AK259" s="4"/>
      <c r="AL259" s="4"/>
      <c r="AM259" s="7"/>
      <c r="AN259" s="7"/>
      <c r="AO259" s="7"/>
      <c r="AP259" s="7"/>
      <c r="AQ259" s="7">
        <f>COUNTA(E259:AP259)</f>
        <v>7</v>
      </c>
      <c r="AR259" s="3">
        <f>34*3</f>
        <v>102</v>
      </c>
      <c r="AS259" s="8">
        <f t="shared" ref="AS259:AS309" si="56">AQ259/AR259</f>
        <v>6.8627450980392163E-2</v>
      </c>
    </row>
    <row r="260" spans="1:45" ht="25.5" x14ac:dyDescent="0.2">
      <c r="A260" s="141"/>
      <c r="B260" s="114"/>
      <c r="C260" s="24" t="s">
        <v>111</v>
      </c>
      <c r="D260" s="25"/>
      <c r="E260" s="4"/>
      <c r="F260" s="4"/>
      <c r="G260" s="4"/>
      <c r="H260" s="4"/>
      <c r="I260" s="4"/>
      <c r="J260" s="79" t="s">
        <v>225</v>
      </c>
      <c r="K260" s="4"/>
      <c r="L260" s="79" t="s">
        <v>226</v>
      </c>
      <c r="M260" s="4"/>
      <c r="N260" s="4"/>
      <c r="O260" s="4"/>
      <c r="P260" s="4"/>
      <c r="Q260" s="4"/>
      <c r="R260" s="79" t="s">
        <v>233</v>
      </c>
      <c r="S260" s="4"/>
      <c r="T260" s="4"/>
      <c r="U260" s="4"/>
      <c r="V260" s="4"/>
      <c r="W260" s="4"/>
      <c r="X260" s="79" t="s">
        <v>410</v>
      </c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8" t="s">
        <v>311</v>
      </c>
      <c r="AJ260" s="4"/>
      <c r="AK260" s="4"/>
      <c r="AL260" s="4"/>
      <c r="AM260" s="7"/>
      <c r="AN260" s="7"/>
      <c r="AO260" s="7"/>
      <c r="AP260" s="7"/>
      <c r="AQ260" s="7">
        <f t="shared" ref="AQ260:AQ309" si="57">COUNTA(E260:AP260)</f>
        <v>5</v>
      </c>
      <c r="AR260" s="3">
        <f t="shared" ref="AR260:AR261" si="58">34*3</f>
        <v>102</v>
      </c>
      <c r="AS260" s="8">
        <f t="shared" si="56"/>
        <v>4.9019607843137254E-2</v>
      </c>
    </row>
    <row r="261" spans="1:45" ht="27" customHeight="1" x14ac:dyDescent="0.2">
      <c r="A261" s="141"/>
      <c r="B261" s="115"/>
      <c r="C261" s="24" t="s">
        <v>112</v>
      </c>
      <c r="D261" s="25"/>
      <c r="E261" s="4"/>
      <c r="F261" s="4"/>
      <c r="G261" s="4"/>
      <c r="H261" s="4"/>
      <c r="I261" s="4"/>
      <c r="J261" s="79" t="s">
        <v>225</v>
      </c>
      <c r="K261" s="4"/>
      <c r="L261" s="79" t="s">
        <v>226</v>
      </c>
      <c r="M261" s="4"/>
      <c r="N261" s="4"/>
      <c r="O261" s="4"/>
      <c r="P261" s="4"/>
      <c r="Q261" s="4"/>
      <c r="R261" s="79" t="s">
        <v>233</v>
      </c>
      <c r="S261" s="4"/>
      <c r="T261" s="4"/>
      <c r="U261" s="4"/>
      <c r="V261" s="4"/>
      <c r="W261" s="4"/>
      <c r="X261" s="79" t="s">
        <v>410</v>
      </c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8" t="s">
        <v>311</v>
      </c>
      <c r="AJ261" s="4"/>
      <c r="AK261" s="4"/>
      <c r="AL261" s="4"/>
      <c r="AM261" s="7"/>
      <c r="AN261" s="7"/>
      <c r="AO261" s="7"/>
      <c r="AP261" s="7"/>
      <c r="AQ261" s="7">
        <f t="shared" si="57"/>
        <v>5</v>
      </c>
      <c r="AR261" s="3">
        <f t="shared" si="58"/>
        <v>102</v>
      </c>
      <c r="AS261" s="8">
        <f t="shared" si="56"/>
        <v>4.9019607843137254E-2</v>
      </c>
    </row>
    <row r="262" spans="1:45" ht="12.75" customHeight="1" x14ac:dyDescent="0.2">
      <c r="A262" s="141"/>
      <c r="B262" s="113" t="s">
        <v>27</v>
      </c>
      <c r="C262" s="24" t="s">
        <v>110</v>
      </c>
      <c r="D262" s="25"/>
      <c r="E262" s="4"/>
      <c r="F262" s="4"/>
      <c r="G262" s="4"/>
      <c r="H262" s="4"/>
      <c r="I262" s="4"/>
      <c r="J262" s="4"/>
      <c r="K262" s="4"/>
      <c r="L262" s="79" t="s">
        <v>224</v>
      </c>
      <c r="M262" s="4"/>
      <c r="N262" s="4"/>
      <c r="O262" s="4"/>
      <c r="P262" s="4"/>
      <c r="Q262" s="4"/>
      <c r="R262" s="4"/>
      <c r="S262" s="4"/>
      <c r="T262" s="79" t="s">
        <v>234</v>
      </c>
      <c r="U262" s="79" t="s">
        <v>406</v>
      </c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8" t="s">
        <v>311</v>
      </c>
      <c r="AJ262" s="4"/>
      <c r="AK262" s="4"/>
      <c r="AL262" s="4"/>
      <c r="AM262" s="7"/>
      <c r="AN262" s="7"/>
      <c r="AO262" s="7"/>
      <c r="AP262" s="7"/>
      <c r="AQ262" s="7">
        <f t="shared" si="57"/>
        <v>4</v>
      </c>
      <c r="AR262" s="3">
        <f>34*2</f>
        <v>68</v>
      </c>
      <c r="AS262" s="8">
        <f t="shared" si="56"/>
        <v>5.8823529411764705E-2</v>
      </c>
    </row>
    <row r="263" spans="1:45" ht="12.75" customHeight="1" x14ac:dyDescent="0.2">
      <c r="A263" s="141"/>
      <c r="B263" s="114"/>
      <c r="C263" s="24" t="s">
        <v>111</v>
      </c>
      <c r="D263" s="22"/>
      <c r="E263" s="4"/>
      <c r="F263" s="4"/>
      <c r="G263" s="4"/>
      <c r="H263" s="4"/>
      <c r="I263" s="4"/>
      <c r="J263" s="4"/>
      <c r="K263" s="4"/>
      <c r="L263" s="79" t="s">
        <v>224</v>
      </c>
      <c r="M263" s="4"/>
      <c r="N263" s="4"/>
      <c r="O263" s="4"/>
      <c r="P263" s="4"/>
      <c r="Q263" s="4"/>
      <c r="R263" s="4"/>
      <c r="S263" s="4"/>
      <c r="T263" s="79" t="s">
        <v>234</v>
      </c>
      <c r="U263" s="79" t="s">
        <v>406</v>
      </c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8" t="s">
        <v>311</v>
      </c>
      <c r="AJ263" s="4"/>
      <c r="AK263" s="4"/>
      <c r="AL263" s="4"/>
      <c r="AM263" s="7"/>
      <c r="AN263" s="7"/>
      <c r="AO263" s="7"/>
      <c r="AP263" s="7"/>
      <c r="AQ263" s="7">
        <f t="shared" si="57"/>
        <v>4</v>
      </c>
      <c r="AR263" s="3">
        <f t="shared" ref="AR263:AR264" si="59">34*2</f>
        <v>68</v>
      </c>
      <c r="AS263" s="8">
        <f t="shared" si="56"/>
        <v>5.8823529411764705E-2</v>
      </c>
    </row>
    <row r="264" spans="1:45" ht="25.5" x14ac:dyDescent="0.2">
      <c r="A264" s="141"/>
      <c r="B264" s="115"/>
      <c r="C264" s="24" t="s">
        <v>112</v>
      </c>
      <c r="D264" s="25"/>
      <c r="E264" s="4"/>
      <c r="F264" s="4"/>
      <c r="G264" s="4"/>
      <c r="H264" s="4"/>
      <c r="I264" s="4"/>
      <c r="J264" s="4"/>
      <c r="K264" s="4"/>
      <c r="L264" s="79" t="s">
        <v>224</v>
      </c>
      <c r="M264" s="4"/>
      <c r="N264" s="4"/>
      <c r="O264" s="4"/>
      <c r="P264" s="4"/>
      <c r="Q264" s="4"/>
      <c r="R264" s="79" t="s">
        <v>251</v>
      </c>
      <c r="S264" s="4"/>
      <c r="T264" s="81"/>
      <c r="U264" s="79" t="s">
        <v>406</v>
      </c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8" t="s">
        <v>311</v>
      </c>
      <c r="AJ264" s="4"/>
      <c r="AK264" s="4"/>
      <c r="AL264" s="4"/>
      <c r="AM264" s="7"/>
      <c r="AN264" s="7"/>
      <c r="AO264" s="7"/>
      <c r="AP264" s="7"/>
      <c r="AQ264" s="7">
        <f t="shared" si="57"/>
        <v>4</v>
      </c>
      <c r="AR264" s="3">
        <f t="shared" si="59"/>
        <v>68</v>
      </c>
      <c r="AS264" s="8">
        <f t="shared" si="56"/>
        <v>5.8823529411764705E-2</v>
      </c>
    </row>
    <row r="265" spans="1:45" ht="51" customHeight="1" x14ac:dyDescent="0.2">
      <c r="A265" s="141"/>
      <c r="B265" s="113" t="s">
        <v>12</v>
      </c>
      <c r="C265" s="24" t="s">
        <v>110</v>
      </c>
      <c r="D265" s="22"/>
      <c r="E265" s="4"/>
      <c r="F265" s="79" t="s">
        <v>235</v>
      </c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79" t="s">
        <v>236</v>
      </c>
      <c r="U265" s="4"/>
      <c r="V265" s="4"/>
      <c r="W265" s="4"/>
      <c r="X265" s="79" t="s">
        <v>409</v>
      </c>
      <c r="Y265" s="4"/>
      <c r="Z265" s="4"/>
      <c r="AA265" s="4"/>
      <c r="AB265" s="79" t="s">
        <v>412</v>
      </c>
      <c r="AC265" s="4"/>
      <c r="AD265" s="4"/>
      <c r="AE265" s="4"/>
      <c r="AF265" s="79" t="s">
        <v>416</v>
      </c>
      <c r="AG265" s="4"/>
      <c r="AH265" s="4"/>
      <c r="AI265" s="48" t="s">
        <v>311</v>
      </c>
      <c r="AJ265" s="4"/>
      <c r="AK265" s="4"/>
      <c r="AL265" s="79" t="s">
        <v>423</v>
      </c>
      <c r="AM265" s="7"/>
      <c r="AN265" s="7"/>
      <c r="AO265" s="7"/>
      <c r="AP265" s="7"/>
      <c r="AQ265" s="7">
        <f t="shared" si="57"/>
        <v>7</v>
      </c>
      <c r="AR265" s="3">
        <f t="shared" ref="AR265:AR270" si="60">34*3</f>
        <v>102</v>
      </c>
      <c r="AS265" s="8">
        <f t="shared" si="56"/>
        <v>6.8627450980392163E-2</v>
      </c>
    </row>
    <row r="266" spans="1:45" ht="63.75" x14ac:dyDescent="0.2">
      <c r="A266" s="141"/>
      <c r="B266" s="114"/>
      <c r="C266" s="24" t="s">
        <v>111</v>
      </c>
      <c r="D266" s="25"/>
      <c r="E266" s="4"/>
      <c r="F266" s="79" t="s">
        <v>238</v>
      </c>
      <c r="G266" s="4"/>
      <c r="H266" s="4"/>
      <c r="J266" s="4"/>
      <c r="K266" s="4"/>
      <c r="L266" s="79" t="s">
        <v>240</v>
      </c>
      <c r="M266" s="4"/>
      <c r="N266" s="4"/>
      <c r="O266" s="4"/>
      <c r="P266" s="4"/>
      <c r="Q266" s="4"/>
      <c r="R266" s="4"/>
      <c r="S266" s="4"/>
      <c r="T266" s="79" t="s">
        <v>243</v>
      </c>
      <c r="V266" s="4"/>
      <c r="W266" s="4"/>
      <c r="X266" s="79" t="s">
        <v>409</v>
      </c>
      <c r="Y266" s="4"/>
      <c r="Z266" s="4"/>
      <c r="AA266" s="4"/>
      <c r="AB266" s="79" t="s">
        <v>412</v>
      </c>
      <c r="AC266" s="4"/>
      <c r="AD266" s="4"/>
      <c r="AE266" s="4"/>
      <c r="AF266" s="79" t="s">
        <v>416</v>
      </c>
      <c r="AG266" s="4"/>
      <c r="AH266" s="4"/>
      <c r="AI266" s="48" t="s">
        <v>311</v>
      </c>
      <c r="AJ266" s="4"/>
      <c r="AK266" s="4"/>
      <c r="AL266" s="79" t="s">
        <v>423</v>
      </c>
      <c r="AM266" s="7"/>
      <c r="AN266" s="7"/>
      <c r="AO266" s="7"/>
      <c r="AP266" s="7"/>
      <c r="AQ266" s="7">
        <f t="shared" si="57"/>
        <v>8</v>
      </c>
      <c r="AR266" s="3">
        <f t="shared" si="60"/>
        <v>102</v>
      </c>
      <c r="AS266" s="8">
        <f t="shared" si="56"/>
        <v>7.8431372549019607E-2</v>
      </c>
    </row>
    <row r="267" spans="1:45" ht="85.5" customHeight="1" x14ac:dyDescent="0.2">
      <c r="A267" s="141"/>
      <c r="B267" s="115"/>
      <c r="C267" s="24" t="s">
        <v>112</v>
      </c>
      <c r="D267" s="25"/>
      <c r="E267" s="4"/>
      <c r="F267" s="79" t="s">
        <v>238</v>
      </c>
      <c r="G267" s="4"/>
      <c r="H267" s="4"/>
      <c r="I267" s="4"/>
      <c r="K267" s="79" t="s">
        <v>247</v>
      </c>
      <c r="L267" s="4"/>
      <c r="M267" s="4"/>
      <c r="N267" s="4"/>
      <c r="O267" s="4"/>
      <c r="P267" s="4"/>
      <c r="Q267" s="4"/>
      <c r="R267" s="4"/>
      <c r="S267" s="4"/>
      <c r="T267" s="79" t="s">
        <v>243</v>
      </c>
      <c r="U267" s="4"/>
      <c r="V267" s="4"/>
      <c r="W267" s="4"/>
      <c r="X267" s="79" t="s">
        <v>409</v>
      </c>
      <c r="Y267" s="4"/>
      <c r="Z267" s="4"/>
      <c r="AA267" s="4"/>
      <c r="AB267" s="79" t="s">
        <v>412</v>
      </c>
      <c r="AC267" s="4"/>
      <c r="AD267" s="4"/>
      <c r="AE267" s="4"/>
      <c r="AF267" s="79" t="s">
        <v>416</v>
      </c>
      <c r="AG267" s="4"/>
      <c r="AH267" s="4"/>
      <c r="AI267" s="48" t="s">
        <v>311</v>
      </c>
      <c r="AJ267" s="4"/>
      <c r="AK267" s="4"/>
      <c r="AL267" s="79" t="s">
        <v>423</v>
      </c>
      <c r="AM267" s="7"/>
      <c r="AN267" s="7"/>
      <c r="AO267" s="7"/>
      <c r="AP267" s="7"/>
      <c r="AQ267" s="7">
        <f t="shared" si="57"/>
        <v>8</v>
      </c>
      <c r="AR267" s="3">
        <f t="shared" si="60"/>
        <v>102</v>
      </c>
      <c r="AS267" s="8">
        <f t="shared" si="56"/>
        <v>7.8431372549019607E-2</v>
      </c>
    </row>
    <row r="268" spans="1:45" ht="41.25" customHeight="1" x14ac:dyDescent="0.2">
      <c r="A268" s="141"/>
      <c r="B268" s="113" t="s">
        <v>100</v>
      </c>
      <c r="C268" s="24" t="s">
        <v>110</v>
      </c>
      <c r="D268" s="67"/>
      <c r="E268" s="4"/>
      <c r="F268" s="4"/>
      <c r="G268" s="4"/>
      <c r="H268" s="3"/>
      <c r="I268" s="3"/>
      <c r="J268" s="4"/>
      <c r="K268" s="4"/>
      <c r="L268" s="4"/>
      <c r="M268" s="4"/>
      <c r="N268" s="79" t="s">
        <v>227</v>
      </c>
      <c r="O268" s="4"/>
      <c r="P268" s="4"/>
      <c r="Q268" s="4"/>
      <c r="R268" s="4"/>
      <c r="S268" s="4"/>
      <c r="T268" s="4"/>
      <c r="U268" s="4"/>
      <c r="V268" s="4"/>
      <c r="W268" s="79" t="s">
        <v>415</v>
      </c>
      <c r="X268" s="4"/>
      <c r="Y268" s="4"/>
      <c r="Z268" s="4"/>
      <c r="AA268" s="4"/>
      <c r="AB268" s="4"/>
      <c r="AC268" s="79" t="s">
        <v>375</v>
      </c>
      <c r="AD268" s="4"/>
      <c r="AE268" s="4"/>
      <c r="AF268" s="4"/>
      <c r="AG268" s="4"/>
      <c r="AH268" s="4"/>
      <c r="AI268" s="48" t="s">
        <v>311</v>
      </c>
      <c r="AJ268" s="4"/>
      <c r="AK268" s="4"/>
      <c r="AL268" s="4"/>
      <c r="AM268" s="7"/>
      <c r="AN268" s="7"/>
      <c r="AO268" s="7"/>
      <c r="AP268" s="7"/>
      <c r="AQ268" s="7">
        <f t="shared" si="57"/>
        <v>4</v>
      </c>
      <c r="AR268" s="3">
        <f t="shared" si="60"/>
        <v>102</v>
      </c>
      <c r="AS268" s="8">
        <f t="shared" si="56"/>
        <v>3.9215686274509803E-2</v>
      </c>
    </row>
    <row r="269" spans="1:45" ht="30" customHeight="1" x14ac:dyDescent="0.2">
      <c r="A269" s="141"/>
      <c r="B269" s="114"/>
      <c r="C269" s="24" t="s">
        <v>111</v>
      </c>
      <c r="D269" s="25"/>
      <c r="E269" s="4"/>
      <c r="F269" s="4"/>
      <c r="G269" s="4"/>
      <c r="H269" s="4"/>
      <c r="I269" s="4"/>
      <c r="J269" s="4"/>
      <c r="K269" s="4"/>
      <c r="L269" s="4"/>
      <c r="M269" s="4"/>
      <c r="N269" s="79" t="s">
        <v>227</v>
      </c>
      <c r="O269" s="4"/>
      <c r="P269" s="4"/>
      <c r="Q269" s="4"/>
      <c r="R269" s="4"/>
      <c r="S269" s="4"/>
      <c r="T269" s="4"/>
      <c r="U269" s="4"/>
      <c r="V269" s="4"/>
      <c r="W269" s="79" t="s">
        <v>415</v>
      </c>
      <c r="X269" s="4"/>
      <c r="Y269" s="4"/>
      <c r="Z269" s="4"/>
      <c r="AA269" s="4"/>
      <c r="AB269" s="4"/>
      <c r="AC269" s="79" t="s">
        <v>375</v>
      </c>
      <c r="AD269" s="4"/>
      <c r="AE269" s="4"/>
      <c r="AF269" s="4"/>
      <c r="AG269" s="4"/>
      <c r="AH269" s="4"/>
      <c r="AI269" s="48" t="s">
        <v>311</v>
      </c>
      <c r="AJ269" s="7"/>
      <c r="AK269" s="4"/>
      <c r="AL269" s="4"/>
      <c r="AM269" s="7"/>
      <c r="AN269" s="7"/>
      <c r="AO269" s="7"/>
      <c r="AP269" s="7"/>
      <c r="AQ269" s="7">
        <f t="shared" si="57"/>
        <v>4</v>
      </c>
      <c r="AR269" s="3">
        <f t="shared" si="60"/>
        <v>102</v>
      </c>
      <c r="AS269" s="8">
        <f t="shared" si="56"/>
        <v>3.9215686274509803E-2</v>
      </c>
    </row>
    <row r="270" spans="1:45" ht="27" customHeight="1" x14ac:dyDescent="0.2">
      <c r="A270" s="141"/>
      <c r="B270" s="115"/>
      <c r="C270" s="24" t="s">
        <v>112</v>
      </c>
      <c r="D270" s="25"/>
      <c r="E270" s="4"/>
      <c r="F270" s="79" t="s">
        <v>246</v>
      </c>
      <c r="G270" s="4"/>
      <c r="H270" s="4"/>
      <c r="I270" s="4"/>
      <c r="J270" s="4"/>
      <c r="K270" s="79" t="s">
        <v>248</v>
      </c>
      <c r="L270" s="4"/>
      <c r="M270" s="4"/>
      <c r="N270" s="79" t="s">
        <v>249</v>
      </c>
      <c r="O270" s="4"/>
      <c r="P270" s="4"/>
      <c r="Q270" s="4"/>
      <c r="R270" s="4"/>
      <c r="S270" s="79" t="s">
        <v>242</v>
      </c>
      <c r="T270" s="4"/>
      <c r="U270" s="4"/>
      <c r="V270" s="4"/>
      <c r="W270" s="79" t="s">
        <v>415</v>
      </c>
      <c r="X270" s="4"/>
      <c r="Y270" s="4"/>
      <c r="Z270" s="4"/>
      <c r="AA270" s="4"/>
      <c r="AB270" s="4"/>
      <c r="AC270" s="79" t="s">
        <v>375</v>
      </c>
      <c r="AD270" s="4"/>
      <c r="AE270" s="4"/>
      <c r="AF270" s="4"/>
      <c r="AG270" s="4"/>
      <c r="AH270" s="4"/>
      <c r="AI270" s="48" t="s">
        <v>311</v>
      </c>
      <c r="AJ270" s="7"/>
      <c r="AK270" s="4"/>
      <c r="AL270" s="4"/>
      <c r="AM270" s="7"/>
      <c r="AN270" s="7"/>
      <c r="AO270" s="7"/>
      <c r="AP270" s="7"/>
      <c r="AQ270" s="7">
        <f t="shared" si="57"/>
        <v>7</v>
      </c>
      <c r="AR270" s="3">
        <f t="shared" si="60"/>
        <v>102</v>
      </c>
      <c r="AS270" s="8">
        <f t="shared" si="56"/>
        <v>6.8627450980392163E-2</v>
      </c>
    </row>
    <row r="271" spans="1:45" ht="25.5" customHeight="1" x14ac:dyDescent="0.2">
      <c r="A271" s="141"/>
      <c r="B271" s="113" t="s">
        <v>101</v>
      </c>
      <c r="C271" s="24" t="s">
        <v>110</v>
      </c>
      <c r="D271" s="25"/>
      <c r="E271" s="4"/>
      <c r="F271" s="4"/>
      <c r="G271" s="4"/>
      <c r="H271" s="4"/>
      <c r="I271" s="4"/>
      <c r="J271" s="79" t="s">
        <v>221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79" t="s">
        <v>372</v>
      </c>
      <c r="W271" s="4"/>
      <c r="X271" s="4"/>
      <c r="Y271" s="4"/>
      <c r="Z271" s="79" t="s">
        <v>411</v>
      </c>
      <c r="AA271" s="4"/>
      <c r="AB271" s="4"/>
      <c r="AC271" s="4"/>
      <c r="AD271" s="4"/>
      <c r="AE271" s="4"/>
      <c r="AF271" s="4"/>
      <c r="AG271" s="4"/>
      <c r="AH271" s="4"/>
      <c r="AI271" s="7"/>
      <c r="AJ271" s="7"/>
      <c r="AK271" s="4"/>
      <c r="AL271" s="4"/>
      <c r="AM271" s="7"/>
      <c r="AN271" s="7"/>
      <c r="AO271" s="7"/>
      <c r="AP271" s="7"/>
      <c r="AQ271" s="7">
        <f t="shared" si="57"/>
        <v>3</v>
      </c>
      <c r="AR271" s="3">
        <f t="shared" ref="AR271:AR273" si="61">34*2</f>
        <v>68</v>
      </c>
      <c r="AS271" s="8">
        <f t="shared" si="56"/>
        <v>4.4117647058823532E-2</v>
      </c>
    </row>
    <row r="272" spans="1:45" ht="24.75" customHeight="1" x14ac:dyDescent="0.2">
      <c r="A272" s="141"/>
      <c r="B272" s="114"/>
      <c r="C272" s="24" t="s">
        <v>111</v>
      </c>
      <c r="D272" s="25"/>
      <c r="E272" s="4"/>
      <c r="F272" s="79" t="s">
        <v>191</v>
      </c>
      <c r="G272" s="4"/>
      <c r="H272" s="4"/>
      <c r="I272" s="4"/>
      <c r="J272" s="79" t="s">
        <v>221</v>
      </c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79" t="s">
        <v>372</v>
      </c>
      <c r="W272" s="4"/>
      <c r="X272" s="4"/>
      <c r="Y272" s="4"/>
      <c r="Z272" s="79" t="s">
        <v>411</v>
      </c>
      <c r="AA272" s="4"/>
      <c r="AB272" s="4"/>
      <c r="AC272" s="4"/>
      <c r="AD272" s="4"/>
      <c r="AE272" s="4"/>
      <c r="AF272" s="4"/>
      <c r="AG272" s="4"/>
      <c r="AH272" s="4"/>
      <c r="AI272" s="7"/>
      <c r="AJ272" s="7"/>
      <c r="AK272" s="4"/>
      <c r="AL272" s="4"/>
      <c r="AM272" s="7"/>
      <c r="AN272" s="7"/>
      <c r="AO272" s="7"/>
      <c r="AP272" s="7"/>
      <c r="AQ272" s="7">
        <f t="shared" si="57"/>
        <v>4</v>
      </c>
      <c r="AR272" s="3">
        <f t="shared" si="61"/>
        <v>68</v>
      </c>
      <c r="AS272" s="8">
        <f t="shared" si="56"/>
        <v>5.8823529411764705E-2</v>
      </c>
    </row>
    <row r="273" spans="1:45" ht="33" customHeight="1" x14ac:dyDescent="0.2">
      <c r="A273" s="141"/>
      <c r="B273" s="115"/>
      <c r="C273" s="24" t="s">
        <v>112</v>
      </c>
      <c r="D273" s="22"/>
      <c r="E273" s="4"/>
      <c r="G273" s="4"/>
      <c r="H273" s="4"/>
      <c r="I273" s="4"/>
      <c r="J273" s="79" t="s">
        <v>221</v>
      </c>
      <c r="K273" s="4"/>
      <c r="L273" s="4"/>
      <c r="M273" s="4"/>
      <c r="N273" s="79" t="s">
        <v>250</v>
      </c>
      <c r="O273" s="4"/>
      <c r="P273" s="4"/>
      <c r="Q273" s="4"/>
      <c r="R273" s="4"/>
      <c r="S273" s="4"/>
      <c r="T273" s="4"/>
      <c r="U273" s="4"/>
      <c r="V273" s="79" t="s">
        <v>372</v>
      </c>
      <c r="W273" s="4"/>
      <c r="X273" s="4"/>
      <c r="Y273" s="4"/>
      <c r="Z273" s="79" t="s">
        <v>411</v>
      </c>
      <c r="AA273" s="4"/>
      <c r="AB273" s="4"/>
      <c r="AC273" s="4"/>
      <c r="AD273" s="4"/>
      <c r="AE273" s="4"/>
      <c r="AF273" s="4"/>
      <c r="AG273" s="4"/>
      <c r="AH273" s="4"/>
      <c r="AI273" s="7"/>
      <c r="AJ273" s="7"/>
      <c r="AK273" s="4"/>
      <c r="AL273" s="4"/>
      <c r="AM273" s="7"/>
      <c r="AN273" s="7"/>
      <c r="AO273" s="7"/>
      <c r="AP273" s="7"/>
      <c r="AQ273" s="7">
        <f t="shared" si="57"/>
        <v>4</v>
      </c>
      <c r="AR273" s="3">
        <f t="shared" si="61"/>
        <v>68</v>
      </c>
      <c r="AS273" s="8">
        <f t="shared" si="56"/>
        <v>5.8823529411764705E-2</v>
      </c>
    </row>
    <row r="274" spans="1:45" ht="25.5" x14ac:dyDescent="0.2">
      <c r="A274" s="141"/>
      <c r="B274" s="113" t="s">
        <v>102</v>
      </c>
      <c r="C274" s="24" t="s">
        <v>110</v>
      </c>
      <c r="D274" s="2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79" t="s">
        <v>253</v>
      </c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7"/>
      <c r="AJ274" s="7"/>
      <c r="AK274" s="4"/>
      <c r="AL274" s="4"/>
      <c r="AM274" s="7"/>
      <c r="AN274" s="7"/>
      <c r="AO274" s="7"/>
      <c r="AP274" s="7"/>
      <c r="AQ274" s="7">
        <f t="shared" si="57"/>
        <v>1</v>
      </c>
      <c r="AR274" s="3">
        <f>34*1</f>
        <v>34</v>
      </c>
      <c r="AS274" s="8">
        <f t="shared" si="56"/>
        <v>2.9411764705882353E-2</v>
      </c>
    </row>
    <row r="275" spans="1:45" x14ac:dyDescent="0.2">
      <c r="A275" s="141"/>
      <c r="B275" s="114"/>
      <c r="C275" s="24" t="s">
        <v>111</v>
      </c>
      <c r="D275" s="2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79" t="s">
        <v>252</v>
      </c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7"/>
      <c r="AJ275" s="7"/>
      <c r="AK275" s="4"/>
      <c r="AL275" s="4"/>
      <c r="AM275" s="7"/>
      <c r="AN275" s="7"/>
      <c r="AO275" s="7"/>
      <c r="AP275" s="7"/>
      <c r="AQ275" s="7">
        <f t="shared" si="57"/>
        <v>1</v>
      </c>
      <c r="AR275" s="3">
        <f t="shared" ref="AR275:AR279" si="62">34*1</f>
        <v>34</v>
      </c>
      <c r="AS275" s="8">
        <f t="shared" si="56"/>
        <v>2.9411764705882353E-2</v>
      </c>
    </row>
    <row r="276" spans="1:45" x14ac:dyDescent="0.2">
      <c r="A276" s="141"/>
      <c r="B276" s="115"/>
      <c r="C276" s="24" t="s">
        <v>112</v>
      </c>
      <c r="D276" s="2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79" t="s">
        <v>252</v>
      </c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7"/>
      <c r="AJ276" s="7"/>
      <c r="AK276" s="4"/>
      <c r="AL276" s="4"/>
      <c r="AM276" s="7"/>
      <c r="AN276" s="7"/>
      <c r="AO276" s="7"/>
      <c r="AP276" s="7"/>
      <c r="AQ276" s="7">
        <f t="shared" si="57"/>
        <v>1</v>
      </c>
      <c r="AR276" s="3">
        <f t="shared" si="62"/>
        <v>34</v>
      </c>
      <c r="AS276" s="8">
        <f t="shared" si="56"/>
        <v>2.9411764705882353E-2</v>
      </c>
    </row>
    <row r="277" spans="1:45" ht="25.5" customHeight="1" x14ac:dyDescent="0.2">
      <c r="A277" s="141"/>
      <c r="B277" s="113" t="s">
        <v>35</v>
      </c>
      <c r="C277" s="24" t="s">
        <v>110</v>
      </c>
      <c r="D277" s="25"/>
      <c r="E277" s="79" t="s">
        <v>169</v>
      </c>
      <c r="F277" s="4"/>
      <c r="G277" s="4"/>
      <c r="H277" s="4"/>
      <c r="I277" s="4"/>
      <c r="J277" s="4"/>
      <c r="K277" s="79" t="s">
        <v>222</v>
      </c>
      <c r="L277" s="4"/>
      <c r="M277" s="4"/>
      <c r="N277" s="4"/>
      <c r="O277" s="4"/>
      <c r="P277" s="79" t="s">
        <v>229</v>
      </c>
      <c r="Q277" s="4"/>
      <c r="R277" s="4"/>
      <c r="S277" s="4"/>
      <c r="T277" s="3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8" t="s">
        <v>311</v>
      </c>
      <c r="AJ277" s="7"/>
      <c r="AK277" s="4"/>
      <c r="AL277" s="4"/>
      <c r="AM277" s="7"/>
      <c r="AN277" s="7"/>
      <c r="AO277" s="7"/>
      <c r="AP277" s="7"/>
      <c r="AQ277" s="7">
        <f t="shared" si="57"/>
        <v>4</v>
      </c>
      <c r="AR277" s="3">
        <f t="shared" si="62"/>
        <v>34</v>
      </c>
      <c r="AS277" s="8">
        <f t="shared" si="56"/>
        <v>0.11764705882352941</v>
      </c>
    </row>
    <row r="278" spans="1:45" ht="25.5" customHeight="1" x14ac:dyDescent="0.2">
      <c r="A278" s="141"/>
      <c r="B278" s="114"/>
      <c r="C278" s="24" t="s">
        <v>111</v>
      </c>
      <c r="D278" s="25"/>
      <c r="E278" s="79" t="s">
        <v>170</v>
      </c>
      <c r="F278" s="4"/>
      <c r="G278" s="4"/>
      <c r="H278" s="4"/>
      <c r="I278" s="4"/>
      <c r="J278" s="79" t="s">
        <v>239</v>
      </c>
      <c r="K278" s="4"/>
      <c r="L278" s="4"/>
      <c r="M278" s="4"/>
      <c r="N278" s="4"/>
      <c r="O278" s="4"/>
      <c r="P278" s="79" t="s">
        <v>229</v>
      </c>
      <c r="Q278" s="4"/>
      <c r="R278" s="4"/>
      <c r="T278" s="3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8" t="s">
        <v>311</v>
      </c>
      <c r="AJ278" s="7"/>
      <c r="AK278" s="4"/>
      <c r="AL278" s="4"/>
      <c r="AM278" s="7"/>
      <c r="AN278" s="7"/>
      <c r="AO278" s="7"/>
      <c r="AP278" s="7"/>
      <c r="AQ278" s="7">
        <f t="shared" si="57"/>
        <v>4</v>
      </c>
      <c r="AR278" s="3">
        <f t="shared" si="62"/>
        <v>34</v>
      </c>
      <c r="AS278" s="8">
        <f t="shared" si="56"/>
        <v>0.11764705882352941</v>
      </c>
    </row>
    <row r="279" spans="1:45" ht="12.75" customHeight="1" x14ac:dyDescent="0.2">
      <c r="A279" s="141"/>
      <c r="B279" s="114"/>
      <c r="C279" s="24" t="s">
        <v>112</v>
      </c>
      <c r="D279" s="22"/>
      <c r="E279" s="79" t="s">
        <v>170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79" t="s">
        <v>241</v>
      </c>
      <c r="Q279" s="4"/>
      <c r="R279" s="4"/>
      <c r="S279" s="3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8" t="s">
        <v>311</v>
      </c>
      <c r="AJ279" s="7"/>
      <c r="AK279" s="4"/>
      <c r="AL279" s="4"/>
      <c r="AM279" s="7"/>
      <c r="AN279" s="7"/>
      <c r="AO279" s="7"/>
      <c r="AP279" s="7"/>
      <c r="AQ279" s="7">
        <f t="shared" si="57"/>
        <v>3</v>
      </c>
      <c r="AR279" s="3">
        <f t="shared" si="62"/>
        <v>34</v>
      </c>
      <c r="AS279" s="8">
        <f t="shared" si="56"/>
        <v>8.8235294117647065E-2</v>
      </c>
    </row>
    <row r="280" spans="1:45" ht="32.25" customHeight="1" x14ac:dyDescent="0.2">
      <c r="A280" s="141"/>
      <c r="B280" s="113" t="s">
        <v>28</v>
      </c>
      <c r="C280" s="24" t="s">
        <v>110</v>
      </c>
      <c r="D280" s="22"/>
      <c r="E280" s="4"/>
      <c r="F280" s="79" t="s">
        <v>203</v>
      </c>
      <c r="G280" s="4"/>
      <c r="H280" s="4"/>
      <c r="I280" s="4"/>
      <c r="J280" s="4"/>
      <c r="K280" s="79" t="s">
        <v>223</v>
      </c>
      <c r="L280" s="4"/>
      <c r="M280" s="4"/>
      <c r="N280" s="4"/>
      <c r="O280" s="4"/>
      <c r="P280" s="4"/>
      <c r="Q280" s="4"/>
      <c r="S280" s="79" t="s">
        <v>242</v>
      </c>
      <c r="T280" s="4"/>
      <c r="U280" s="4"/>
      <c r="V280" s="4"/>
      <c r="W280" s="4"/>
      <c r="X280" s="4"/>
      <c r="Y280" s="4"/>
      <c r="Z280" s="4"/>
      <c r="AA280" s="4"/>
      <c r="AB280" s="4"/>
      <c r="AC280" s="79" t="s">
        <v>414</v>
      </c>
      <c r="AD280" s="4"/>
      <c r="AE280" s="4"/>
      <c r="AF280" s="4"/>
      <c r="AG280" s="4"/>
      <c r="AH280" s="4"/>
      <c r="AI280" s="48" t="s">
        <v>311</v>
      </c>
      <c r="AJ280" s="79" t="s">
        <v>420</v>
      </c>
      <c r="AK280" s="4"/>
      <c r="AL280" s="4"/>
      <c r="AM280" s="7"/>
      <c r="AN280" s="7"/>
      <c r="AO280" s="7"/>
      <c r="AP280" s="7"/>
      <c r="AQ280" s="7">
        <f t="shared" si="57"/>
        <v>6</v>
      </c>
      <c r="AR280" s="3">
        <f t="shared" ref="AR280:AR282" si="63">34*3</f>
        <v>102</v>
      </c>
      <c r="AS280" s="8">
        <f t="shared" si="56"/>
        <v>5.8823529411764705E-2</v>
      </c>
    </row>
    <row r="281" spans="1:45" ht="12.75" customHeight="1" x14ac:dyDescent="0.2">
      <c r="A281" s="141"/>
      <c r="B281" s="114"/>
      <c r="C281" s="24" t="s">
        <v>111</v>
      </c>
      <c r="D281" s="22"/>
      <c r="E281" s="79" t="s">
        <v>237</v>
      </c>
      <c r="F281" s="4"/>
      <c r="G281" s="4"/>
      <c r="H281" s="4"/>
      <c r="I281" s="4"/>
      <c r="J281" s="4"/>
      <c r="K281" s="79" t="s">
        <v>223</v>
      </c>
      <c r="L281" s="4"/>
      <c r="M281" s="4"/>
      <c r="N281" s="4"/>
      <c r="O281" s="4"/>
      <c r="P281" s="4"/>
      <c r="Q281" s="4"/>
      <c r="R281" s="4"/>
      <c r="S281" s="79" t="s">
        <v>242</v>
      </c>
      <c r="T281" s="4"/>
      <c r="U281" s="4"/>
      <c r="V281" s="4"/>
      <c r="W281" s="4"/>
      <c r="X281" s="4"/>
      <c r="Y281" s="4"/>
      <c r="Z281" s="4"/>
      <c r="AA281" s="4"/>
      <c r="AB281" s="4"/>
      <c r="AC281" s="79" t="s">
        <v>414</v>
      </c>
      <c r="AD281" s="4"/>
      <c r="AE281" s="4"/>
      <c r="AF281" s="4"/>
      <c r="AG281" s="4"/>
      <c r="AH281" s="4"/>
      <c r="AI281" s="48" t="s">
        <v>311</v>
      </c>
      <c r="AJ281" s="79" t="s">
        <v>420</v>
      </c>
      <c r="AK281" s="4"/>
      <c r="AL281" s="4"/>
      <c r="AM281" s="7"/>
      <c r="AN281" s="7"/>
      <c r="AO281" s="7"/>
      <c r="AP281" s="7"/>
      <c r="AQ281" s="7">
        <f t="shared" si="57"/>
        <v>6</v>
      </c>
      <c r="AR281" s="3">
        <f t="shared" si="63"/>
        <v>102</v>
      </c>
      <c r="AS281" s="8">
        <f t="shared" si="56"/>
        <v>5.8823529411764705E-2</v>
      </c>
    </row>
    <row r="282" spans="1:45" ht="22.5" customHeight="1" x14ac:dyDescent="0.2">
      <c r="A282" s="141"/>
      <c r="B282" s="115"/>
      <c r="C282" s="24" t="s">
        <v>112</v>
      </c>
      <c r="D282" s="22"/>
      <c r="E282" s="4"/>
      <c r="F282" s="79" t="s">
        <v>244</v>
      </c>
      <c r="G282" s="4"/>
      <c r="H282" s="4"/>
      <c r="I282" s="4"/>
      <c r="J282" s="4"/>
      <c r="K282" s="79" t="s">
        <v>223</v>
      </c>
      <c r="L282" s="4"/>
      <c r="M282" s="4"/>
      <c r="N282" s="4"/>
      <c r="O282" s="4"/>
      <c r="P282" s="4"/>
      <c r="Q282" s="4"/>
      <c r="R282" s="4"/>
      <c r="S282" s="3"/>
      <c r="T282" s="79" t="s">
        <v>254</v>
      </c>
      <c r="U282" s="4"/>
      <c r="V282" s="4"/>
      <c r="W282" s="4"/>
      <c r="X282" s="4"/>
      <c r="Y282" s="4"/>
      <c r="Z282" s="4"/>
      <c r="AA282" s="4"/>
      <c r="AB282" s="4"/>
      <c r="AC282" s="79" t="s">
        <v>414</v>
      </c>
      <c r="AD282" s="4"/>
      <c r="AE282" s="4"/>
      <c r="AF282" s="4"/>
      <c r="AG282" s="4"/>
      <c r="AH282" s="4"/>
      <c r="AI282" s="48" t="s">
        <v>311</v>
      </c>
      <c r="AJ282" s="79" t="s">
        <v>420</v>
      </c>
      <c r="AK282" s="4"/>
      <c r="AL282" s="4"/>
      <c r="AM282" s="7"/>
      <c r="AN282" s="7"/>
      <c r="AO282" s="7"/>
      <c r="AP282" s="7"/>
      <c r="AQ282" s="7">
        <f t="shared" si="57"/>
        <v>6</v>
      </c>
      <c r="AR282" s="3">
        <f t="shared" si="63"/>
        <v>102</v>
      </c>
      <c r="AS282" s="8">
        <f t="shared" si="56"/>
        <v>5.8823529411764705E-2</v>
      </c>
    </row>
    <row r="283" spans="1:45" ht="12.75" customHeight="1" x14ac:dyDescent="0.2">
      <c r="A283" s="141"/>
      <c r="B283" s="113" t="s">
        <v>30</v>
      </c>
      <c r="C283" s="24" t="s">
        <v>110</v>
      </c>
      <c r="D283" s="2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3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8" t="s">
        <v>311</v>
      </c>
      <c r="AJ283" s="7"/>
      <c r="AK283" s="4"/>
      <c r="AL283" s="4"/>
      <c r="AM283" s="7"/>
      <c r="AN283" s="7"/>
      <c r="AO283" s="7"/>
      <c r="AP283" s="7"/>
      <c r="AQ283" s="7">
        <f t="shared" si="57"/>
        <v>1</v>
      </c>
      <c r="AR283" s="3">
        <f t="shared" ref="AR283:AR294" si="64">34*2</f>
        <v>68</v>
      </c>
      <c r="AS283" s="8">
        <f t="shared" si="56"/>
        <v>1.4705882352941176E-2</v>
      </c>
    </row>
    <row r="284" spans="1:45" ht="12.75" customHeight="1" x14ac:dyDescent="0.2">
      <c r="A284" s="141"/>
      <c r="B284" s="114"/>
      <c r="C284" s="24" t="s">
        <v>111</v>
      </c>
      <c r="D284" s="2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3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8" t="s">
        <v>311</v>
      </c>
      <c r="AJ284" s="7"/>
      <c r="AK284" s="4"/>
      <c r="AL284" s="4"/>
      <c r="AM284" s="7"/>
      <c r="AN284" s="7"/>
      <c r="AO284" s="7"/>
      <c r="AP284" s="7"/>
      <c r="AQ284" s="7">
        <f t="shared" si="57"/>
        <v>1</v>
      </c>
      <c r="AR284" s="3">
        <f t="shared" si="64"/>
        <v>68</v>
      </c>
      <c r="AS284" s="8">
        <f t="shared" si="56"/>
        <v>1.4705882352941176E-2</v>
      </c>
    </row>
    <row r="285" spans="1:45" ht="12.75" customHeight="1" x14ac:dyDescent="0.2">
      <c r="A285" s="141"/>
      <c r="B285" s="115"/>
      <c r="C285" s="24" t="s">
        <v>112</v>
      </c>
      <c r="D285" s="2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3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8" t="s">
        <v>311</v>
      </c>
      <c r="AJ285" s="7"/>
      <c r="AK285" s="4"/>
      <c r="AL285" s="4"/>
      <c r="AM285" s="7"/>
      <c r="AN285" s="7"/>
      <c r="AO285" s="7"/>
      <c r="AP285" s="7"/>
      <c r="AQ285" s="7">
        <f t="shared" si="57"/>
        <v>1</v>
      </c>
      <c r="AR285" s="3">
        <f t="shared" si="64"/>
        <v>68</v>
      </c>
      <c r="AS285" s="8">
        <f t="shared" si="56"/>
        <v>1.4705882352941176E-2</v>
      </c>
    </row>
    <row r="286" spans="1:45" ht="12.75" customHeight="1" x14ac:dyDescent="0.2">
      <c r="A286" s="141"/>
      <c r="B286" s="113" t="s">
        <v>34</v>
      </c>
      <c r="C286" s="24" t="s">
        <v>110</v>
      </c>
      <c r="D286" s="22"/>
      <c r="E286" s="79" t="s">
        <v>219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79" t="s">
        <v>231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79" t="s">
        <v>417</v>
      </c>
      <c r="AH286" s="4"/>
      <c r="AI286" s="48" t="s">
        <v>311</v>
      </c>
      <c r="AJ286" s="79" t="s">
        <v>421</v>
      </c>
      <c r="AK286" s="4"/>
      <c r="AL286" s="4"/>
      <c r="AM286" s="7"/>
      <c r="AN286" s="7"/>
      <c r="AO286" s="7"/>
      <c r="AP286" s="7"/>
      <c r="AQ286" s="7">
        <f t="shared" si="57"/>
        <v>5</v>
      </c>
      <c r="AR286" s="3">
        <f t="shared" si="64"/>
        <v>68</v>
      </c>
      <c r="AS286" s="8">
        <f t="shared" si="56"/>
        <v>7.3529411764705885E-2</v>
      </c>
    </row>
    <row r="287" spans="1:45" ht="12.75" customHeight="1" x14ac:dyDescent="0.2">
      <c r="A287" s="141"/>
      <c r="B287" s="114"/>
      <c r="C287" s="24" t="s">
        <v>111</v>
      </c>
      <c r="D287" s="22"/>
      <c r="E287" s="79" t="s">
        <v>219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79" t="s">
        <v>231</v>
      </c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79" t="s">
        <v>417</v>
      </c>
      <c r="AH287" s="4"/>
      <c r="AI287" s="48" t="s">
        <v>311</v>
      </c>
      <c r="AJ287" s="79" t="s">
        <v>421</v>
      </c>
      <c r="AK287" s="4"/>
      <c r="AL287" s="4"/>
      <c r="AM287" s="7"/>
      <c r="AN287" s="7"/>
      <c r="AO287" s="7"/>
      <c r="AP287" s="7"/>
      <c r="AQ287" s="7">
        <f t="shared" si="57"/>
        <v>5</v>
      </c>
      <c r="AR287" s="3">
        <f t="shared" si="64"/>
        <v>68</v>
      </c>
      <c r="AS287" s="8">
        <f t="shared" si="56"/>
        <v>7.3529411764705885E-2</v>
      </c>
    </row>
    <row r="288" spans="1:45" ht="12.75" customHeight="1" x14ac:dyDescent="0.2">
      <c r="A288" s="141"/>
      <c r="B288" s="115"/>
      <c r="C288" s="24" t="s">
        <v>112</v>
      </c>
      <c r="D288" s="22"/>
      <c r="E288" s="79" t="s">
        <v>219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79" t="s">
        <v>231</v>
      </c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79" t="s">
        <v>417</v>
      </c>
      <c r="AH288" s="4"/>
      <c r="AI288" s="48" t="s">
        <v>311</v>
      </c>
      <c r="AJ288" s="79" t="s">
        <v>421</v>
      </c>
      <c r="AK288" s="4"/>
      <c r="AL288" s="4"/>
      <c r="AM288" s="7"/>
      <c r="AN288" s="7"/>
      <c r="AO288" s="7"/>
      <c r="AP288" s="7"/>
      <c r="AQ288" s="7">
        <f t="shared" si="57"/>
        <v>5</v>
      </c>
      <c r="AR288" s="3">
        <f t="shared" si="64"/>
        <v>68</v>
      </c>
      <c r="AS288" s="8">
        <f t="shared" si="56"/>
        <v>7.3529411764705885E-2</v>
      </c>
    </row>
    <row r="289" spans="1:45" ht="24" customHeight="1" x14ac:dyDescent="0.2">
      <c r="A289" s="141"/>
      <c r="B289" s="112" t="s">
        <v>37</v>
      </c>
      <c r="C289" s="24" t="s">
        <v>110</v>
      </c>
      <c r="D289" s="22"/>
      <c r="E289" s="4"/>
      <c r="F289" s="4"/>
      <c r="G289" s="4"/>
      <c r="H289" s="4"/>
      <c r="I289" s="4"/>
      <c r="J289" s="4"/>
      <c r="K289" s="4"/>
      <c r="L289" s="4"/>
      <c r="M289" s="4"/>
      <c r="N289" s="79" t="s">
        <v>228</v>
      </c>
      <c r="O289" s="4"/>
      <c r="P289" s="4"/>
      <c r="Q289" s="4"/>
      <c r="R289" s="4"/>
      <c r="S289" s="3"/>
      <c r="T289" s="4"/>
      <c r="U289" s="4"/>
      <c r="V289" s="4"/>
      <c r="W289" s="79" t="s">
        <v>408</v>
      </c>
      <c r="X289" s="4"/>
      <c r="Y289" s="4"/>
      <c r="Z289" s="4"/>
      <c r="AA289" s="4"/>
      <c r="AB289" s="79" t="s">
        <v>413</v>
      </c>
      <c r="AC289" s="4"/>
      <c r="AD289" s="4"/>
      <c r="AE289" s="4"/>
      <c r="AF289" s="4"/>
      <c r="AG289" s="4"/>
      <c r="AH289" s="79" t="s">
        <v>418</v>
      </c>
      <c r="AI289" s="7"/>
      <c r="AJ289" s="7"/>
      <c r="AK289" s="4"/>
      <c r="AL289" s="4"/>
      <c r="AM289" s="7"/>
      <c r="AN289" s="7"/>
      <c r="AO289" s="7"/>
      <c r="AP289" s="7"/>
      <c r="AQ289" s="7">
        <f t="shared" si="57"/>
        <v>4</v>
      </c>
      <c r="AR289" s="3">
        <f t="shared" si="64"/>
        <v>68</v>
      </c>
      <c r="AS289" s="8">
        <f t="shared" si="56"/>
        <v>5.8823529411764705E-2</v>
      </c>
    </row>
    <row r="290" spans="1:45" ht="30" customHeight="1" x14ac:dyDescent="0.2">
      <c r="A290" s="141"/>
      <c r="B290" s="112"/>
      <c r="C290" s="24" t="s">
        <v>111</v>
      </c>
      <c r="D290" s="22"/>
      <c r="E290" s="4"/>
      <c r="F290" s="4"/>
      <c r="G290" s="4"/>
      <c r="H290" s="4"/>
      <c r="I290" s="4"/>
      <c r="J290" s="4"/>
      <c r="K290" s="4"/>
      <c r="L290" s="4"/>
      <c r="M290" s="4"/>
      <c r="N290" s="79" t="s">
        <v>228</v>
      </c>
      <c r="O290" s="4"/>
      <c r="P290" s="4"/>
      <c r="Q290" s="4"/>
      <c r="R290" s="4"/>
      <c r="S290" s="3"/>
      <c r="T290" s="4"/>
      <c r="U290" s="4"/>
      <c r="V290" s="4"/>
      <c r="W290" s="79" t="s">
        <v>408</v>
      </c>
      <c r="X290" s="4"/>
      <c r="Y290" s="4"/>
      <c r="Z290" s="4"/>
      <c r="AA290" s="4"/>
      <c r="AB290" s="79" t="s">
        <v>413</v>
      </c>
      <c r="AC290" s="4"/>
      <c r="AD290" s="4"/>
      <c r="AE290" s="4"/>
      <c r="AF290" s="4"/>
      <c r="AG290" s="4"/>
      <c r="AH290" s="79" t="s">
        <v>418</v>
      </c>
      <c r="AI290" s="7"/>
      <c r="AJ290" s="7"/>
      <c r="AK290" s="4"/>
      <c r="AL290" s="4"/>
      <c r="AM290" s="7"/>
      <c r="AN290" s="7"/>
      <c r="AO290" s="7"/>
      <c r="AP290" s="7"/>
      <c r="AQ290" s="7">
        <f t="shared" si="57"/>
        <v>4</v>
      </c>
      <c r="AR290" s="3">
        <f t="shared" si="64"/>
        <v>68</v>
      </c>
      <c r="AS290" s="8">
        <f t="shared" si="56"/>
        <v>5.8823529411764705E-2</v>
      </c>
    </row>
    <row r="291" spans="1:45" ht="28.5" customHeight="1" x14ac:dyDescent="0.2">
      <c r="A291" s="141"/>
      <c r="B291" s="112"/>
      <c r="C291" s="24" t="s">
        <v>112</v>
      </c>
      <c r="D291" s="22"/>
      <c r="E291" s="4"/>
      <c r="F291" s="4"/>
      <c r="G291" s="4"/>
      <c r="H291" s="4"/>
      <c r="I291" s="4"/>
      <c r="J291" s="4"/>
      <c r="K291" s="4"/>
      <c r="L291" s="4"/>
      <c r="M291" s="4"/>
      <c r="N291" s="79" t="s">
        <v>228</v>
      </c>
      <c r="O291" s="4"/>
      <c r="P291" s="4"/>
      <c r="Q291" s="4"/>
      <c r="R291" s="4"/>
      <c r="S291" s="3"/>
      <c r="T291" s="4"/>
      <c r="U291" s="4"/>
      <c r="V291" s="4"/>
      <c r="W291" s="79" t="s">
        <v>408</v>
      </c>
      <c r="X291" s="4"/>
      <c r="Y291" s="4"/>
      <c r="Z291" s="4"/>
      <c r="AA291" s="4"/>
      <c r="AB291" s="79" t="s">
        <v>413</v>
      </c>
      <c r="AC291" s="4"/>
      <c r="AD291" s="4"/>
      <c r="AE291" s="4"/>
      <c r="AF291" s="4"/>
      <c r="AG291" s="4"/>
      <c r="AH291" s="79" t="s">
        <v>418</v>
      </c>
      <c r="AI291" s="7"/>
      <c r="AJ291" s="7"/>
      <c r="AK291" s="4"/>
      <c r="AL291" s="4"/>
      <c r="AM291" s="7"/>
      <c r="AN291" s="7"/>
      <c r="AO291" s="7"/>
      <c r="AP291" s="7"/>
      <c r="AQ291" s="7">
        <f t="shared" si="57"/>
        <v>4</v>
      </c>
      <c r="AR291" s="3">
        <f t="shared" si="64"/>
        <v>68</v>
      </c>
      <c r="AS291" s="8">
        <f t="shared" si="56"/>
        <v>5.8823529411764705E-2</v>
      </c>
    </row>
    <row r="292" spans="1:45" ht="12.75" customHeight="1" x14ac:dyDescent="0.2">
      <c r="A292" s="141"/>
      <c r="B292" s="112" t="s">
        <v>29</v>
      </c>
      <c r="C292" s="24" t="s">
        <v>110</v>
      </c>
      <c r="D292" s="2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3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8" t="s">
        <v>311</v>
      </c>
      <c r="AJ292" s="7"/>
      <c r="AK292" s="4"/>
      <c r="AL292" s="4"/>
      <c r="AM292" s="7"/>
      <c r="AN292" s="7"/>
      <c r="AO292" s="7"/>
      <c r="AP292" s="7"/>
      <c r="AQ292" s="7">
        <f t="shared" si="57"/>
        <v>1</v>
      </c>
      <c r="AR292" s="3">
        <f t="shared" si="64"/>
        <v>68</v>
      </c>
      <c r="AS292" s="8">
        <f t="shared" si="56"/>
        <v>1.4705882352941176E-2</v>
      </c>
    </row>
    <row r="293" spans="1:45" ht="12.75" customHeight="1" x14ac:dyDescent="0.2">
      <c r="A293" s="141"/>
      <c r="B293" s="112"/>
      <c r="C293" s="24" t="s">
        <v>111</v>
      </c>
      <c r="D293" s="2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3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8" t="s">
        <v>311</v>
      </c>
      <c r="AJ293" s="7"/>
      <c r="AK293" s="4"/>
      <c r="AL293" s="4"/>
      <c r="AM293" s="7"/>
      <c r="AN293" s="7"/>
      <c r="AO293" s="7"/>
      <c r="AP293" s="7"/>
      <c r="AQ293" s="7">
        <f t="shared" si="57"/>
        <v>1</v>
      </c>
      <c r="AR293" s="3">
        <f t="shared" si="64"/>
        <v>68</v>
      </c>
      <c r="AS293" s="8">
        <f t="shared" si="56"/>
        <v>1.4705882352941176E-2</v>
      </c>
    </row>
    <row r="294" spans="1:45" ht="12.75" customHeight="1" x14ac:dyDescent="0.2">
      <c r="A294" s="141"/>
      <c r="B294" s="112"/>
      <c r="C294" s="24" t="s">
        <v>112</v>
      </c>
      <c r="D294" s="2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3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8" t="s">
        <v>311</v>
      </c>
      <c r="AJ294" s="7"/>
      <c r="AK294" s="4"/>
      <c r="AL294" s="4"/>
      <c r="AM294" s="7"/>
      <c r="AN294" s="7"/>
      <c r="AO294" s="7"/>
      <c r="AP294" s="7"/>
      <c r="AQ294" s="7">
        <f t="shared" si="57"/>
        <v>1</v>
      </c>
      <c r="AR294" s="3">
        <f t="shared" si="64"/>
        <v>68</v>
      </c>
      <c r="AS294" s="8">
        <f t="shared" si="56"/>
        <v>1.4705882352941176E-2</v>
      </c>
    </row>
    <row r="295" spans="1:45" ht="12.75" customHeight="1" x14ac:dyDescent="0.2">
      <c r="A295" s="141"/>
      <c r="B295" s="112" t="s">
        <v>54</v>
      </c>
      <c r="C295" s="24" t="s">
        <v>110</v>
      </c>
      <c r="D295" s="2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3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7"/>
      <c r="AJ295" s="7"/>
      <c r="AK295" s="4"/>
      <c r="AL295" s="4"/>
      <c r="AM295" s="7"/>
      <c r="AN295" s="7"/>
      <c r="AO295" s="7"/>
      <c r="AP295" s="7"/>
      <c r="AQ295" s="7">
        <f t="shared" si="57"/>
        <v>0</v>
      </c>
      <c r="AR295" s="3">
        <f t="shared" ref="AR295:AR306" si="65">34*1</f>
        <v>34</v>
      </c>
      <c r="AS295" s="8">
        <f t="shared" si="56"/>
        <v>0</v>
      </c>
    </row>
    <row r="296" spans="1:45" ht="12.75" customHeight="1" x14ac:dyDescent="0.2">
      <c r="A296" s="141"/>
      <c r="B296" s="112"/>
      <c r="C296" s="24" t="s">
        <v>111</v>
      </c>
      <c r="D296" s="2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3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7"/>
      <c r="AJ296" s="7"/>
      <c r="AK296" s="4"/>
      <c r="AL296" s="4"/>
      <c r="AM296" s="7"/>
      <c r="AN296" s="7"/>
      <c r="AO296" s="7"/>
      <c r="AP296" s="7"/>
      <c r="AQ296" s="7">
        <f t="shared" si="57"/>
        <v>0</v>
      </c>
      <c r="AR296" s="3">
        <f t="shared" si="65"/>
        <v>34</v>
      </c>
      <c r="AS296" s="8">
        <f t="shared" si="56"/>
        <v>0</v>
      </c>
    </row>
    <row r="297" spans="1:45" ht="12.75" customHeight="1" x14ac:dyDescent="0.2">
      <c r="A297" s="141"/>
      <c r="B297" s="112"/>
      <c r="C297" s="24" t="s">
        <v>112</v>
      </c>
      <c r="D297" s="2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3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7"/>
      <c r="AJ297" s="7"/>
      <c r="AK297" s="4"/>
      <c r="AL297" s="4"/>
      <c r="AM297" s="7"/>
      <c r="AN297" s="7"/>
      <c r="AO297" s="7"/>
      <c r="AP297" s="7"/>
      <c r="AQ297" s="7">
        <f t="shared" si="57"/>
        <v>0</v>
      </c>
      <c r="AR297" s="3">
        <f t="shared" si="65"/>
        <v>34</v>
      </c>
      <c r="AS297" s="8">
        <f t="shared" si="56"/>
        <v>0</v>
      </c>
    </row>
    <row r="298" spans="1:45" ht="30" customHeight="1" x14ac:dyDescent="0.2">
      <c r="A298" s="141"/>
      <c r="B298" s="113" t="s">
        <v>32</v>
      </c>
      <c r="C298" s="24" t="s">
        <v>110</v>
      </c>
      <c r="D298" s="22"/>
      <c r="E298" s="4"/>
      <c r="F298" s="79" t="s">
        <v>177</v>
      </c>
      <c r="G298" s="4"/>
      <c r="H298" s="4"/>
      <c r="I298" s="4"/>
      <c r="J298" s="4"/>
      <c r="K298" s="79" t="s">
        <v>222</v>
      </c>
      <c r="L298" s="4"/>
      <c r="M298" s="4"/>
      <c r="N298" s="4"/>
      <c r="O298" s="4"/>
      <c r="P298" s="4"/>
      <c r="Q298" s="4"/>
      <c r="R298" s="4"/>
      <c r="S298" s="79" t="s">
        <v>232</v>
      </c>
      <c r="T298" s="4"/>
      <c r="U298" s="4"/>
      <c r="V298" s="4"/>
      <c r="W298" s="4"/>
      <c r="X298" s="4"/>
      <c r="Y298" s="4"/>
      <c r="Z298" s="4"/>
      <c r="AA298" s="4"/>
      <c r="AB298" s="4"/>
      <c r="AC298" s="81"/>
      <c r="AD298" s="4"/>
      <c r="AE298" s="4"/>
      <c r="AF298" s="4"/>
      <c r="AG298" s="4"/>
      <c r="AH298" s="4"/>
      <c r="AI298" s="48" t="s">
        <v>311</v>
      </c>
      <c r="AJ298" s="81"/>
      <c r="AK298" s="4"/>
      <c r="AL298" s="4"/>
      <c r="AM298" s="7"/>
      <c r="AN298" s="7"/>
      <c r="AO298" s="7"/>
      <c r="AP298" s="7"/>
      <c r="AQ298" s="7">
        <f t="shared" si="57"/>
        <v>4</v>
      </c>
      <c r="AR298" s="3">
        <v>34</v>
      </c>
      <c r="AS298" s="8">
        <f t="shared" si="56"/>
        <v>0.11764705882352941</v>
      </c>
    </row>
    <row r="299" spans="1:45" ht="36" customHeight="1" x14ac:dyDescent="0.2">
      <c r="A299" s="141"/>
      <c r="B299" s="114"/>
      <c r="C299" s="24" t="s">
        <v>111</v>
      </c>
      <c r="D299" s="22"/>
      <c r="E299" s="4"/>
      <c r="F299" s="79" t="s">
        <v>177</v>
      </c>
      <c r="G299" s="4"/>
      <c r="H299" s="4"/>
      <c r="I299" s="4"/>
      <c r="J299" s="4"/>
      <c r="K299" s="79" t="s">
        <v>222</v>
      </c>
      <c r="L299" s="4"/>
      <c r="M299" s="4"/>
      <c r="N299" s="4"/>
      <c r="O299" s="4"/>
      <c r="P299" s="4"/>
      <c r="Q299" s="4"/>
      <c r="R299" s="4"/>
      <c r="S299" s="79" t="s">
        <v>232</v>
      </c>
      <c r="T299" s="4"/>
      <c r="U299" s="4"/>
      <c r="V299" s="4"/>
      <c r="W299" s="4"/>
      <c r="X299" s="4"/>
      <c r="Y299" s="4"/>
      <c r="Z299" s="4"/>
      <c r="AA299" s="4"/>
      <c r="AB299" s="4"/>
      <c r="AC299" s="81"/>
      <c r="AD299" s="4"/>
      <c r="AE299" s="4"/>
      <c r="AF299" s="4"/>
      <c r="AG299" s="4"/>
      <c r="AH299" s="4"/>
      <c r="AI299" s="48" t="s">
        <v>311</v>
      </c>
      <c r="AJ299" s="81"/>
      <c r="AK299" s="4"/>
      <c r="AL299" s="4"/>
      <c r="AM299" s="7"/>
      <c r="AN299" s="7"/>
      <c r="AO299" s="7"/>
      <c r="AP299" s="7"/>
      <c r="AQ299" s="7">
        <f t="shared" si="57"/>
        <v>4</v>
      </c>
      <c r="AR299" s="3">
        <v>34</v>
      </c>
      <c r="AS299" s="8">
        <f t="shared" si="56"/>
        <v>0.11764705882352941</v>
      </c>
    </row>
    <row r="300" spans="1:45" ht="32.25" customHeight="1" x14ac:dyDescent="0.2">
      <c r="A300" s="141"/>
      <c r="B300" s="115"/>
      <c r="C300" s="24" t="s">
        <v>112</v>
      </c>
      <c r="D300" s="22"/>
      <c r="E300" s="4"/>
      <c r="F300" s="79" t="s">
        <v>177</v>
      </c>
      <c r="G300" s="4"/>
      <c r="H300" s="4"/>
      <c r="I300" s="4"/>
      <c r="J300" s="4"/>
      <c r="K300" s="79" t="s">
        <v>222</v>
      </c>
      <c r="L300" s="4"/>
      <c r="M300" s="4"/>
      <c r="N300" s="4"/>
      <c r="O300" s="4"/>
      <c r="P300" s="4"/>
      <c r="Q300" s="4"/>
      <c r="R300" s="4"/>
      <c r="T300" s="79" t="s">
        <v>255</v>
      </c>
      <c r="U300" s="4"/>
      <c r="V300" s="4"/>
      <c r="W300" s="4"/>
      <c r="X300" s="4"/>
      <c r="Y300" s="4"/>
      <c r="Z300" s="4"/>
      <c r="AA300" s="4"/>
      <c r="AB300" s="4"/>
      <c r="AC300" s="81"/>
      <c r="AD300" s="4"/>
      <c r="AE300" s="4"/>
      <c r="AF300" s="4"/>
      <c r="AG300" s="4"/>
      <c r="AH300" s="4"/>
      <c r="AI300" s="48" t="s">
        <v>311</v>
      </c>
      <c r="AJ300" s="81"/>
      <c r="AK300" s="4"/>
      <c r="AL300" s="4"/>
      <c r="AM300" s="7"/>
      <c r="AN300" s="7"/>
      <c r="AO300" s="7"/>
      <c r="AP300" s="7"/>
      <c r="AQ300" s="7">
        <f t="shared" si="57"/>
        <v>4</v>
      </c>
      <c r="AR300" s="3">
        <v>34</v>
      </c>
      <c r="AS300" s="8">
        <f t="shared" si="56"/>
        <v>0.11764705882352941</v>
      </c>
    </row>
    <row r="301" spans="1:45" ht="33" customHeight="1" x14ac:dyDescent="0.2">
      <c r="A301" s="141"/>
      <c r="B301" s="112" t="s">
        <v>87</v>
      </c>
      <c r="C301" s="24" t="s">
        <v>110</v>
      </c>
      <c r="D301" s="22"/>
      <c r="E301" s="4"/>
      <c r="F301" s="4"/>
      <c r="G301" s="79" t="s">
        <v>220</v>
      </c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3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7"/>
      <c r="AJ301" s="77" t="s">
        <v>419</v>
      </c>
      <c r="AK301" s="4"/>
      <c r="AL301" s="4"/>
      <c r="AM301" s="7"/>
      <c r="AN301" s="7"/>
      <c r="AO301" s="7"/>
      <c r="AP301" s="7"/>
      <c r="AQ301" s="7">
        <f t="shared" si="57"/>
        <v>2</v>
      </c>
      <c r="AR301" s="3">
        <f t="shared" si="65"/>
        <v>34</v>
      </c>
      <c r="AS301" s="8">
        <f t="shared" si="56"/>
        <v>5.8823529411764705E-2</v>
      </c>
    </row>
    <row r="302" spans="1:45" ht="12.75" customHeight="1" x14ac:dyDescent="0.2">
      <c r="A302" s="141"/>
      <c r="B302" s="112"/>
      <c r="C302" s="24" t="s">
        <v>111</v>
      </c>
      <c r="D302" s="22"/>
      <c r="E302" s="79" t="s">
        <v>182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3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7"/>
      <c r="AJ302" s="77" t="s">
        <v>419</v>
      </c>
      <c r="AK302" s="4"/>
      <c r="AL302" s="4"/>
      <c r="AM302" s="7"/>
      <c r="AN302" s="7"/>
      <c r="AO302" s="7"/>
      <c r="AP302" s="7"/>
      <c r="AQ302" s="7">
        <f t="shared" si="57"/>
        <v>2</v>
      </c>
      <c r="AR302" s="3">
        <f t="shared" si="65"/>
        <v>34</v>
      </c>
      <c r="AS302" s="8">
        <f t="shared" si="56"/>
        <v>5.8823529411764705E-2</v>
      </c>
    </row>
    <row r="303" spans="1:45" ht="25.5" customHeight="1" x14ac:dyDescent="0.2">
      <c r="A303" s="141"/>
      <c r="B303" s="112"/>
      <c r="C303" s="24" t="s">
        <v>112</v>
      </c>
      <c r="D303" s="22"/>
      <c r="E303" s="4"/>
      <c r="F303" s="4"/>
      <c r="G303" s="79" t="s">
        <v>220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3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7"/>
      <c r="AJ303" s="77" t="s">
        <v>419</v>
      </c>
      <c r="AK303" s="4"/>
      <c r="AL303" s="4"/>
      <c r="AM303" s="7"/>
      <c r="AN303" s="7"/>
      <c r="AO303" s="7"/>
      <c r="AP303" s="7"/>
      <c r="AQ303" s="7">
        <f t="shared" si="57"/>
        <v>2</v>
      </c>
      <c r="AR303" s="3">
        <f t="shared" si="65"/>
        <v>34</v>
      </c>
      <c r="AS303" s="8">
        <f t="shared" si="56"/>
        <v>5.8823529411764705E-2</v>
      </c>
    </row>
    <row r="304" spans="1:45" ht="27.75" customHeight="1" x14ac:dyDescent="0.2">
      <c r="A304" s="141"/>
      <c r="B304" s="112" t="s">
        <v>109</v>
      </c>
      <c r="C304" s="24" t="s">
        <v>110</v>
      </c>
      <c r="D304" s="22"/>
      <c r="E304" s="4"/>
      <c r="F304" s="79" t="s">
        <v>245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3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7"/>
      <c r="AJ304" s="7"/>
      <c r="AK304" s="4"/>
      <c r="AL304" s="77" t="s">
        <v>422</v>
      </c>
      <c r="AM304" s="7"/>
      <c r="AN304" s="7"/>
      <c r="AO304" s="7"/>
      <c r="AP304" s="7"/>
      <c r="AQ304" s="7">
        <f t="shared" si="57"/>
        <v>2</v>
      </c>
      <c r="AR304" s="3">
        <f t="shared" si="65"/>
        <v>34</v>
      </c>
      <c r="AS304" s="8">
        <f t="shared" si="56"/>
        <v>5.8823529411764705E-2</v>
      </c>
    </row>
    <row r="305" spans="1:45" ht="12.75" customHeight="1" x14ac:dyDescent="0.2">
      <c r="A305" s="141"/>
      <c r="B305" s="112"/>
      <c r="C305" s="24" t="s">
        <v>111</v>
      </c>
      <c r="D305" s="22"/>
      <c r="E305" s="4"/>
      <c r="F305" s="79" t="s">
        <v>191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3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7"/>
      <c r="AJ305" s="7"/>
      <c r="AK305" s="4"/>
      <c r="AL305" s="77" t="s">
        <v>422</v>
      </c>
      <c r="AM305" s="7"/>
      <c r="AN305" s="7"/>
      <c r="AO305" s="7"/>
      <c r="AP305" s="7"/>
      <c r="AQ305" s="7">
        <f t="shared" si="57"/>
        <v>2</v>
      </c>
      <c r="AR305" s="3">
        <f t="shared" si="65"/>
        <v>34</v>
      </c>
      <c r="AS305" s="8">
        <f t="shared" si="56"/>
        <v>5.8823529411764705E-2</v>
      </c>
    </row>
    <row r="306" spans="1:45" ht="12.75" customHeight="1" x14ac:dyDescent="0.2">
      <c r="A306" s="141"/>
      <c r="B306" s="112"/>
      <c r="C306" s="24" t="s">
        <v>112</v>
      </c>
      <c r="D306" s="22"/>
      <c r="E306" s="4"/>
      <c r="F306" s="79" t="s">
        <v>191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3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7"/>
      <c r="AJ306" s="7"/>
      <c r="AK306" s="4"/>
      <c r="AL306" s="77" t="s">
        <v>422</v>
      </c>
      <c r="AM306" s="7"/>
      <c r="AN306" s="7"/>
      <c r="AO306" s="7"/>
      <c r="AP306" s="7"/>
      <c r="AQ306" s="7">
        <f t="shared" si="57"/>
        <v>2</v>
      </c>
      <c r="AR306" s="3">
        <f t="shared" si="65"/>
        <v>34</v>
      </c>
      <c r="AS306" s="8">
        <f t="shared" si="56"/>
        <v>5.8823529411764705E-2</v>
      </c>
    </row>
    <row r="307" spans="1:45" ht="12.75" customHeight="1" x14ac:dyDescent="0.2">
      <c r="A307" s="141"/>
      <c r="B307" s="112" t="s">
        <v>74</v>
      </c>
      <c r="C307" s="24" t="s">
        <v>110</v>
      </c>
      <c r="D307" s="22"/>
      <c r="E307" s="4"/>
      <c r="F307" s="79" t="s">
        <v>168</v>
      </c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3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7"/>
      <c r="AJ307" s="77" t="s">
        <v>323</v>
      </c>
      <c r="AK307" s="4"/>
      <c r="AL307" s="4"/>
      <c r="AM307" s="7"/>
      <c r="AN307" s="7"/>
      <c r="AO307" s="7"/>
      <c r="AP307" s="7"/>
      <c r="AQ307" s="7">
        <f t="shared" si="57"/>
        <v>2</v>
      </c>
      <c r="AR307" s="3">
        <f t="shared" ref="AR307:AR309" si="66">34*2</f>
        <v>68</v>
      </c>
      <c r="AS307" s="8">
        <f t="shared" si="56"/>
        <v>2.9411764705882353E-2</v>
      </c>
    </row>
    <row r="308" spans="1:45" ht="12.75" customHeight="1" x14ac:dyDescent="0.2">
      <c r="A308" s="141"/>
      <c r="B308" s="112"/>
      <c r="C308" s="24" t="s">
        <v>111</v>
      </c>
      <c r="D308" s="25"/>
      <c r="E308" s="4"/>
      <c r="F308" s="79" t="s">
        <v>168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3"/>
      <c r="AH308" s="4"/>
      <c r="AI308" s="4"/>
      <c r="AJ308" s="77" t="s">
        <v>323</v>
      </c>
      <c r="AK308" s="4"/>
      <c r="AL308" s="4"/>
      <c r="AM308" s="7"/>
      <c r="AN308" s="7"/>
      <c r="AO308" s="7"/>
      <c r="AP308" s="7"/>
      <c r="AQ308" s="7">
        <f t="shared" si="57"/>
        <v>2</v>
      </c>
      <c r="AR308" s="3">
        <f t="shared" si="66"/>
        <v>68</v>
      </c>
      <c r="AS308" s="8">
        <f t="shared" si="56"/>
        <v>2.9411764705882353E-2</v>
      </c>
    </row>
    <row r="309" spans="1:45" ht="12.75" customHeight="1" x14ac:dyDescent="0.2">
      <c r="A309" s="141"/>
      <c r="B309" s="112"/>
      <c r="C309" s="24" t="s">
        <v>112</v>
      </c>
      <c r="D309" s="25"/>
      <c r="E309" s="4"/>
      <c r="F309" s="79" t="s">
        <v>168</v>
      </c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77" t="s">
        <v>323</v>
      </c>
      <c r="AK309" s="4"/>
      <c r="AL309" s="4"/>
      <c r="AM309" s="7"/>
      <c r="AN309" s="7"/>
      <c r="AO309" s="7"/>
      <c r="AP309" s="7"/>
      <c r="AQ309" s="7">
        <f t="shared" si="57"/>
        <v>2</v>
      </c>
      <c r="AR309" s="3">
        <f t="shared" si="66"/>
        <v>68</v>
      </c>
      <c r="AS309" s="8">
        <f t="shared" si="56"/>
        <v>2.9411764705882353E-2</v>
      </c>
    </row>
    <row r="310" spans="1:45" ht="27" customHeight="1" x14ac:dyDescent="0.2">
      <c r="A310" s="55"/>
      <c r="B310" s="56"/>
      <c r="C310" s="56"/>
      <c r="D310" s="56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5"/>
      <c r="AN310" s="55"/>
      <c r="AO310" s="55"/>
      <c r="AP310" s="55"/>
      <c r="AQ310" s="55"/>
      <c r="AR310" s="55"/>
      <c r="AS310" s="55"/>
    </row>
    <row r="311" spans="1:45" s="2" customFormat="1" ht="81.75" customHeight="1" x14ac:dyDescent="0.2">
      <c r="A311" s="144" t="s">
        <v>38</v>
      </c>
      <c r="B311" s="144"/>
      <c r="C311" s="144"/>
      <c r="D311" s="144"/>
      <c r="E311" s="129" t="s">
        <v>40</v>
      </c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1" t="s">
        <v>20</v>
      </c>
      <c r="AR311" s="142" t="s">
        <v>22</v>
      </c>
      <c r="AS311" s="143" t="s">
        <v>21</v>
      </c>
    </row>
    <row r="312" spans="1:45" s="2" customFormat="1" ht="21.75" customHeight="1" x14ac:dyDescent="0.2">
      <c r="A312" s="112" t="s">
        <v>0</v>
      </c>
      <c r="B312" s="112"/>
      <c r="C312" s="112"/>
      <c r="D312" s="23" t="s">
        <v>18</v>
      </c>
      <c r="E312" s="112" t="s">
        <v>1</v>
      </c>
      <c r="F312" s="112"/>
      <c r="G312" s="112"/>
      <c r="H312" s="112"/>
      <c r="I312" s="112" t="s">
        <v>2</v>
      </c>
      <c r="J312" s="112"/>
      <c r="K312" s="112"/>
      <c r="L312" s="112"/>
      <c r="M312" s="112" t="s">
        <v>3</v>
      </c>
      <c r="N312" s="112"/>
      <c r="O312" s="112"/>
      <c r="P312" s="112"/>
      <c r="Q312" s="112" t="s">
        <v>4</v>
      </c>
      <c r="R312" s="112"/>
      <c r="S312" s="112"/>
      <c r="T312" s="112"/>
      <c r="U312" s="112" t="s">
        <v>5</v>
      </c>
      <c r="V312" s="112"/>
      <c r="W312" s="112"/>
      <c r="X312" s="112" t="s">
        <v>6</v>
      </c>
      <c r="Y312" s="112"/>
      <c r="Z312" s="112"/>
      <c r="AA312" s="112"/>
      <c r="AB312" s="112" t="s">
        <v>7</v>
      </c>
      <c r="AC312" s="112"/>
      <c r="AD312" s="112"/>
      <c r="AE312" s="112" t="s">
        <v>8</v>
      </c>
      <c r="AF312" s="112"/>
      <c r="AG312" s="112"/>
      <c r="AH312" s="112"/>
      <c r="AI312" s="112"/>
      <c r="AJ312" s="112" t="s">
        <v>9</v>
      </c>
      <c r="AK312" s="112"/>
      <c r="AL312" s="112"/>
      <c r="AM312" s="112" t="s">
        <v>10</v>
      </c>
      <c r="AN312" s="112"/>
      <c r="AO312" s="112"/>
      <c r="AP312" s="112"/>
      <c r="AQ312" s="121"/>
      <c r="AR312" s="142"/>
      <c r="AS312" s="143"/>
    </row>
    <row r="313" spans="1:45" s="6" customFormat="1" ht="11.25" customHeight="1" x14ac:dyDescent="0.2">
      <c r="A313" s="112"/>
      <c r="B313" s="112"/>
      <c r="C313" s="112"/>
      <c r="D313" s="23" t="s">
        <v>19</v>
      </c>
      <c r="E313" s="5">
        <v>1</v>
      </c>
      <c r="F313" s="5">
        <v>2</v>
      </c>
      <c r="G313" s="5">
        <v>3</v>
      </c>
      <c r="H313" s="5">
        <v>4</v>
      </c>
      <c r="I313" s="5">
        <v>5</v>
      </c>
      <c r="J313" s="5">
        <v>6</v>
      </c>
      <c r="K313" s="5">
        <v>7</v>
      </c>
      <c r="L313" s="5">
        <v>8</v>
      </c>
      <c r="M313" s="5">
        <v>9</v>
      </c>
      <c r="N313" s="5">
        <v>10</v>
      </c>
      <c r="O313" s="5">
        <v>11</v>
      </c>
      <c r="P313" s="5">
        <v>12</v>
      </c>
      <c r="Q313" s="5">
        <v>13</v>
      </c>
      <c r="R313" s="5">
        <v>14</v>
      </c>
      <c r="S313" s="5">
        <v>15</v>
      </c>
      <c r="T313" s="5">
        <v>16</v>
      </c>
      <c r="U313" s="5">
        <v>17</v>
      </c>
      <c r="V313" s="5">
        <v>18</v>
      </c>
      <c r="W313" s="5">
        <v>19</v>
      </c>
      <c r="X313" s="5">
        <v>20</v>
      </c>
      <c r="Y313" s="5">
        <v>21</v>
      </c>
      <c r="Z313" s="5">
        <v>22</v>
      </c>
      <c r="AA313" s="5">
        <v>23</v>
      </c>
      <c r="AB313" s="5">
        <v>24</v>
      </c>
      <c r="AC313" s="5">
        <v>25</v>
      </c>
      <c r="AD313" s="5">
        <v>26</v>
      </c>
      <c r="AE313" s="5">
        <v>27</v>
      </c>
      <c r="AF313" s="5">
        <v>28</v>
      </c>
      <c r="AG313" s="5">
        <v>29</v>
      </c>
      <c r="AH313" s="5">
        <v>30</v>
      </c>
      <c r="AI313" s="5">
        <v>31</v>
      </c>
      <c r="AJ313" s="5">
        <v>32</v>
      </c>
      <c r="AK313" s="5">
        <v>33</v>
      </c>
      <c r="AL313" s="5">
        <v>34</v>
      </c>
      <c r="AM313" s="5">
        <v>35</v>
      </c>
      <c r="AN313" s="5">
        <v>36</v>
      </c>
      <c r="AO313" s="5">
        <v>37</v>
      </c>
      <c r="AP313" s="5">
        <v>38</v>
      </c>
      <c r="AQ313" s="121"/>
      <c r="AR313" s="142"/>
      <c r="AS313" s="143"/>
    </row>
    <row r="314" spans="1:45" ht="29.25" customHeight="1" x14ac:dyDescent="0.2">
      <c r="A314" s="141" t="s">
        <v>25</v>
      </c>
      <c r="B314" s="113" t="s">
        <v>13</v>
      </c>
      <c r="C314" s="24" t="s">
        <v>113</v>
      </c>
      <c r="D314" s="25"/>
      <c r="E314" s="4"/>
      <c r="F314" s="79" t="s">
        <v>178</v>
      </c>
      <c r="G314" s="4"/>
      <c r="H314" s="4"/>
      <c r="I314" s="79" t="s">
        <v>266</v>
      </c>
      <c r="J314" s="4"/>
      <c r="K314" s="4"/>
      <c r="L314" s="4"/>
      <c r="M314" s="4"/>
      <c r="N314" s="4"/>
      <c r="O314" s="4"/>
      <c r="P314" s="4"/>
      <c r="Q314" s="79" t="s">
        <v>267</v>
      </c>
      <c r="R314" s="4"/>
      <c r="S314" s="4"/>
      <c r="T314" s="4"/>
      <c r="U314" s="4"/>
      <c r="V314" s="4"/>
      <c r="W314" s="4"/>
      <c r="X314" s="4"/>
      <c r="Y314" s="48" t="s">
        <v>431</v>
      </c>
      <c r="Z314" s="4"/>
      <c r="AA314" s="79" t="s">
        <v>430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79" t="s">
        <v>436</v>
      </c>
      <c r="AL314" s="4"/>
      <c r="AM314" s="7"/>
      <c r="AN314" s="7"/>
      <c r="AO314" s="7"/>
      <c r="AP314" s="7"/>
      <c r="AQ314" s="7">
        <f>COUNTA(E314:AP314)</f>
        <v>6</v>
      </c>
      <c r="AR314" s="3">
        <f>34*3</f>
        <v>102</v>
      </c>
      <c r="AS314" s="8">
        <f t="shared" ref="AS314:AS361" si="67">AQ314/AR314</f>
        <v>5.8823529411764705E-2</v>
      </c>
    </row>
    <row r="315" spans="1:45" ht="25.5" x14ac:dyDescent="0.2">
      <c r="A315" s="141"/>
      <c r="B315" s="114"/>
      <c r="C315" s="24" t="s">
        <v>114</v>
      </c>
      <c r="D315" s="25"/>
      <c r="E315" s="4"/>
      <c r="F315" s="79" t="s">
        <v>177</v>
      </c>
      <c r="G315" s="4"/>
      <c r="H315" s="4"/>
      <c r="I315" s="79" t="s">
        <v>266</v>
      </c>
      <c r="J315" s="4"/>
      <c r="K315" s="4"/>
      <c r="L315" s="4"/>
      <c r="M315" s="4"/>
      <c r="N315" s="4"/>
      <c r="O315" s="4"/>
      <c r="P315" s="4"/>
      <c r="Q315" s="79" t="s">
        <v>267</v>
      </c>
      <c r="R315" s="4"/>
      <c r="S315" s="4"/>
      <c r="T315" s="4"/>
      <c r="U315" s="4"/>
      <c r="V315" s="4"/>
      <c r="W315" s="4"/>
      <c r="X315" s="4"/>
      <c r="Y315" s="48" t="s">
        <v>431</v>
      </c>
      <c r="Z315" s="4"/>
      <c r="AA315" s="79" t="s">
        <v>430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79" t="s">
        <v>436</v>
      </c>
      <c r="AL315" s="4"/>
      <c r="AM315" s="7"/>
      <c r="AN315" s="7"/>
      <c r="AO315" s="7"/>
      <c r="AP315" s="7"/>
      <c r="AQ315" s="7">
        <f t="shared" ref="AQ315:AQ361" si="68">COUNTA(E315:AP315)</f>
        <v>6</v>
      </c>
      <c r="AR315" s="3">
        <f t="shared" ref="AR315:AR328" si="69">34*3</f>
        <v>102</v>
      </c>
      <c r="AS315" s="8">
        <f t="shared" si="67"/>
        <v>5.8823529411764705E-2</v>
      </c>
    </row>
    <row r="316" spans="1:45" ht="25.5" customHeight="1" x14ac:dyDescent="0.2">
      <c r="A316" s="141"/>
      <c r="B316" s="115"/>
      <c r="C316" s="24" t="s">
        <v>115</v>
      </c>
      <c r="D316" s="25"/>
      <c r="E316" s="4"/>
      <c r="F316" s="79" t="s">
        <v>178</v>
      </c>
      <c r="G316" s="4"/>
      <c r="H316" s="4"/>
      <c r="I316" s="79" t="s">
        <v>266</v>
      </c>
      <c r="J316" s="4"/>
      <c r="K316" s="4"/>
      <c r="L316" s="4"/>
      <c r="M316" s="4"/>
      <c r="N316" s="4"/>
      <c r="O316" s="4"/>
      <c r="P316" s="4"/>
      <c r="Q316" s="79" t="s">
        <v>267</v>
      </c>
      <c r="R316" s="4"/>
      <c r="S316" s="4"/>
      <c r="T316" s="4"/>
      <c r="U316" s="4"/>
      <c r="V316" s="4"/>
      <c r="W316" s="4"/>
      <c r="X316" s="4"/>
      <c r="Y316" s="48" t="s">
        <v>431</v>
      </c>
      <c r="Z316" s="4"/>
      <c r="AA316" s="79" t="s">
        <v>430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79" t="s">
        <v>436</v>
      </c>
      <c r="AL316" s="4"/>
      <c r="AM316" s="7"/>
      <c r="AN316" s="7"/>
      <c r="AO316" s="7"/>
      <c r="AP316" s="7"/>
      <c r="AQ316" s="7">
        <f t="shared" si="68"/>
        <v>6</v>
      </c>
      <c r="AR316" s="3">
        <f t="shared" si="69"/>
        <v>102</v>
      </c>
      <c r="AS316" s="8">
        <f t="shared" si="67"/>
        <v>5.8823529411764705E-2</v>
      </c>
    </row>
    <row r="317" spans="1:45" ht="12.75" customHeight="1" x14ac:dyDescent="0.2">
      <c r="A317" s="141"/>
      <c r="B317" s="113" t="s">
        <v>27</v>
      </c>
      <c r="C317" s="24" t="s">
        <v>113</v>
      </c>
      <c r="D317" s="25"/>
      <c r="E317" s="4"/>
      <c r="F317" s="4"/>
      <c r="G317" s="4"/>
      <c r="H317" s="79" t="s">
        <v>268</v>
      </c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79" t="s">
        <v>158</v>
      </c>
      <c r="U317" s="79" t="s">
        <v>406</v>
      </c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79" t="s">
        <v>435</v>
      </c>
      <c r="AK317" s="4"/>
      <c r="AL317" s="4"/>
      <c r="AM317" s="7"/>
      <c r="AN317" s="7"/>
      <c r="AO317" s="7"/>
      <c r="AP317" s="7"/>
      <c r="AQ317" s="7">
        <f t="shared" si="68"/>
        <v>4</v>
      </c>
      <c r="AR317" s="3">
        <f t="shared" si="69"/>
        <v>102</v>
      </c>
      <c r="AS317" s="8">
        <f t="shared" si="67"/>
        <v>3.9215686274509803E-2</v>
      </c>
    </row>
    <row r="318" spans="1:45" ht="12.75" customHeight="1" x14ac:dyDescent="0.2">
      <c r="A318" s="141"/>
      <c r="B318" s="114"/>
      <c r="C318" s="24" t="s">
        <v>114</v>
      </c>
      <c r="D318" s="22"/>
      <c r="E318" s="4"/>
      <c r="F318" s="79" t="s">
        <v>269</v>
      </c>
      <c r="G318" s="4"/>
      <c r="H318" s="79" t="s">
        <v>268</v>
      </c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79" t="s">
        <v>158</v>
      </c>
      <c r="U318" s="79" t="s">
        <v>406</v>
      </c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79" t="s">
        <v>435</v>
      </c>
      <c r="AK318" s="4"/>
      <c r="AL318" s="4"/>
      <c r="AM318" s="7"/>
      <c r="AN318" s="7"/>
      <c r="AO318" s="7"/>
      <c r="AP318" s="7"/>
      <c r="AQ318" s="7">
        <f t="shared" si="68"/>
        <v>5</v>
      </c>
      <c r="AR318" s="3">
        <f t="shared" si="69"/>
        <v>102</v>
      </c>
      <c r="AS318" s="8">
        <f t="shared" si="67"/>
        <v>4.9019607843137254E-2</v>
      </c>
    </row>
    <row r="319" spans="1:45" ht="25.5" x14ac:dyDescent="0.2">
      <c r="A319" s="141"/>
      <c r="B319" s="115"/>
      <c r="C319" s="24" t="s">
        <v>115</v>
      </c>
      <c r="D319" s="25"/>
      <c r="E319" s="4"/>
      <c r="F319" s="4"/>
      <c r="G319" s="4"/>
      <c r="H319" s="79" t="s">
        <v>268</v>
      </c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79" t="s">
        <v>158</v>
      </c>
      <c r="U319" s="79" t="s">
        <v>406</v>
      </c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79" t="s">
        <v>435</v>
      </c>
      <c r="AK319" s="4"/>
      <c r="AL319" s="4"/>
      <c r="AM319" s="7"/>
      <c r="AN319" s="7"/>
      <c r="AO319" s="7"/>
      <c r="AP319" s="7"/>
      <c r="AQ319" s="7">
        <f t="shared" si="68"/>
        <v>4</v>
      </c>
      <c r="AR319" s="3">
        <f t="shared" si="69"/>
        <v>102</v>
      </c>
      <c r="AS319" s="8">
        <f t="shared" si="67"/>
        <v>3.9215686274509803E-2</v>
      </c>
    </row>
    <row r="320" spans="1:45" ht="38.25" x14ac:dyDescent="0.2">
      <c r="A320" s="141"/>
      <c r="B320" s="113" t="s">
        <v>12</v>
      </c>
      <c r="C320" s="24" t="s">
        <v>113</v>
      </c>
      <c r="D320" s="22"/>
      <c r="E320" s="4"/>
      <c r="F320" s="79" t="s">
        <v>256</v>
      </c>
      <c r="G320" s="4"/>
      <c r="H320" s="4"/>
      <c r="I320" s="4"/>
      <c r="J320" s="4"/>
      <c r="K320" s="4"/>
      <c r="L320" s="79" t="s">
        <v>258</v>
      </c>
      <c r="M320" s="4"/>
      <c r="N320" s="4"/>
      <c r="O320" s="4"/>
      <c r="P320" s="4"/>
      <c r="Q320" s="4"/>
      <c r="R320" s="4"/>
      <c r="S320" s="4"/>
      <c r="T320" s="79" t="s">
        <v>176</v>
      </c>
      <c r="U320" s="4"/>
      <c r="V320" s="4"/>
      <c r="W320" s="4"/>
      <c r="X320" s="4"/>
      <c r="Y320" s="4"/>
      <c r="Z320" s="4"/>
      <c r="AA320" s="4"/>
      <c r="AB320" s="4"/>
      <c r="AC320" s="4"/>
      <c r="AD320" s="79" t="s">
        <v>375</v>
      </c>
      <c r="AE320" s="4"/>
      <c r="AF320" s="4"/>
      <c r="AG320" s="4"/>
      <c r="AH320" s="4"/>
      <c r="AI320" s="4"/>
      <c r="AJ320" s="4"/>
      <c r="AK320" s="79" t="s">
        <v>437</v>
      </c>
      <c r="AL320" s="4"/>
      <c r="AM320" s="7"/>
      <c r="AN320" s="7"/>
      <c r="AO320" s="7"/>
      <c r="AP320" s="7"/>
      <c r="AQ320" s="7">
        <f t="shared" si="68"/>
        <v>5</v>
      </c>
      <c r="AR320" s="3">
        <f t="shared" si="69"/>
        <v>102</v>
      </c>
      <c r="AS320" s="8">
        <f t="shared" si="67"/>
        <v>4.9019607843137254E-2</v>
      </c>
    </row>
    <row r="321" spans="1:45" ht="38.25" x14ac:dyDescent="0.2">
      <c r="A321" s="141"/>
      <c r="B321" s="114"/>
      <c r="C321" s="24" t="s">
        <v>114</v>
      </c>
      <c r="D321" s="25"/>
      <c r="E321" s="4"/>
      <c r="F321" s="79" t="s">
        <v>256</v>
      </c>
      <c r="G321" s="4"/>
      <c r="H321" s="4"/>
      <c r="I321" s="4"/>
      <c r="J321" s="4"/>
      <c r="K321" s="4"/>
      <c r="L321" s="79" t="s">
        <v>258</v>
      </c>
      <c r="M321" s="4"/>
      <c r="N321" s="4"/>
      <c r="O321" s="4"/>
      <c r="P321" s="4"/>
      <c r="Q321" s="4"/>
      <c r="R321" s="4"/>
      <c r="S321" s="4"/>
      <c r="T321" s="79" t="s">
        <v>176</v>
      </c>
      <c r="U321" s="4"/>
      <c r="V321" s="4"/>
      <c r="W321" s="4"/>
      <c r="X321" s="4"/>
      <c r="Y321" s="4"/>
      <c r="Z321" s="4"/>
      <c r="AA321" s="4"/>
      <c r="AB321" s="4"/>
      <c r="AC321" s="4"/>
      <c r="AD321" s="79" t="s">
        <v>375</v>
      </c>
      <c r="AE321" s="4"/>
      <c r="AF321" s="4"/>
      <c r="AG321" s="4"/>
      <c r="AH321" s="4"/>
      <c r="AI321" s="4"/>
      <c r="AJ321" s="4"/>
      <c r="AK321" s="79" t="s">
        <v>437</v>
      </c>
      <c r="AL321" s="4"/>
      <c r="AM321" s="7"/>
      <c r="AN321" s="7"/>
      <c r="AO321" s="7"/>
      <c r="AP321" s="7"/>
      <c r="AQ321" s="7">
        <f t="shared" si="68"/>
        <v>5</v>
      </c>
      <c r="AR321" s="3">
        <f t="shared" si="69"/>
        <v>102</v>
      </c>
      <c r="AS321" s="8">
        <f t="shared" si="67"/>
        <v>4.9019607843137254E-2</v>
      </c>
    </row>
    <row r="322" spans="1:45" ht="42.75" customHeight="1" x14ac:dyDescent="0.2">
      <c r="A322" s="141"/>
      <c r="B322" s="115"/>
      <c r="C322" s="24" t="s">
        <v>115</v>
      </c>
      <c r="D322" s="25"/>
      <c r="E322" s="4"/>
      <c r="F322" s="79" t="s">
        <v>256</v>
      </c>
      <c r="G322" s="4"/>
      <c r="H322" s="4"/>
      <c r="I322" s="3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79" t="s">
        <v>176</v>
      </c>
      <c r="U322" s="4"/>
      <c r="V322" s="4"/>
      <c r="W322" s="4"/>
      <c r="X322" s="4"/>
      <c r="Y322" s="4"/>
      <c r="Z322" s="4"/>
      <c r="AA322" s="4"/>
      <c r="AB322" s="4"/>
      <c r="AC322" s="4"/>
      <c r="AD322" s="79" t="s">
        <v>375</v>
      </c>
      <c r="AE322" s="4"/>
      <c r="AF322" s="4"/>
      <c r="AG322" s="4"/>
      <c r="AH322" s="4"/>
      <c r="AI322" s="4"/>
      <c r="AJ322" s="4"/>
      <c r="AK322" s="79" t="s">
        <v>437</v>
      </c>
      <c r="AL322" s="4"/>
      <c r="AM322" s="7"/>
      <c r="AN322" s="7"/>
      <c r="AO322" s="7"/>
      <c r="AP322" s="7"/>
      <c r="AQ322" s="7">
        <f t="shared" si="68"/>
        <v>4</v>
      </c>
      <c r="AR322" s="3">
        <f t="shared" si="69"/>
        <v>102</v>
      </c>
      <c r="AS322" s="8">
        <f t="shared" si="67"/>
        <v>3.9215686274509803E-2</v>
      </c>
    </row>
    <row r="323" spans="1:45" ht="26.25" customHeight="1" x14ac:dyDescent="0.2">
      <c r="A323" s="141"/>
      <c r="B323" s="113" t="s">
        <v>100</v>
      </c>
      <c r="C323" s="24" t="s">
        <v>113</v>
      </c>
      <c r="D323" s="25"/>
      <c r="E323" s="4"/>
      <c r="F323" s="4"/>
      <c r="G323" s="4"/>
      <c r="I323" s="3"/>
      <c r="J323" s="4"/>
      <c r="K323" s="4"/>
      <c r="L323" s="79" t="s">
        <v>195</v>
      </c>
      <c r="M323" s="4"/>
      <c r="N323" s="4"/>
      <c r="O323" s="4"/>
      <c r="P323" s="4"/>
      <c r="Q323" s="79" t="s">
        <v>262</v>
      </c>
      <c r="R323" s="4"/>
      <c r="S323" s="4"/>
      <c r="T323" s="4"/>
      <c r="U323" s="87" t="s">
        <v>424</v>
      </c>
      <c r="V323" s="4"/>
      <c r="W323" s="4"/>
      <c r="X323" s="79" t="s">
        <v>426</v>
      </c>
      <c r="Y323" s="4"/>
      <c r="Z323" s="4"/>
      <c r="AA323" s="4"/>
      <c r="AB323" s="4"/>
      <c r="AC323" s="79" t="s">
        <v>428</v>
      </c>
      <c r="AD323" s="4"/>
      <c r="AE323" s="4"/>
      <c r="AF323" s="4"/>
      <c r="AG323" s="4"/>
      <c r="AH323" s="4"/>
      <c r="AI323" s="4"/>
      <c r="AJ323" s="4"/>
      <c r="AK323" s="4"/>
      <c r="AL323" s="4"/>
      <c r="AM323" s="7"/>
      <c r="AN323" s="7"/>
      <c r="AO323" s="7"/>
      <c r="AP323" s="7"/>
      <c r="AQ323" s="7">
        <f t="shared" si="68"/>
        <v>5</v>
      </c>
      <c r="AR323" s="3">
        <f t="shared" si="69"/>
        <v>102</v>
      </c>
      <c r="AS323" s="8">
        <f t="shared" si="67"/>
        <v>4.9019607843137254E-2</v>
      </c>
    </row>
    <row r="324" spans="1:45" ht="12.75" customHeight="1" x14ac:dyDescent="0.2">
      <c r="A324" s="141"/>
      <c r="B324" s="114"/>
      <c r="C324" s="24" t="s">
        <v>114</v>
      </c>
      <c r="D324" s="67"/>
      <c r="E324" s="4"/>
      <c r="F324" s="4"/>
      <c r="G324" s="4"/>
      <c r="H324" s="3"/>
      <c r="I324" s="4"/>
      <c r="J324" s="4"/>
      <c r="K324" s="4"/>
      <c r="L324" s="79" t="s">
        <v>195</v>
      </c>
      <c r="M324" s="4"/>
      <c r="N324" s="4"/>
      <c r="O324" s="4"/>
      <c r="P324" s="4"/>
      <c r="Q324" s="79" t="s">
        <v>262</v>
      </c>
      <c r="R324" s="4"/>
      <c r="S324" s="4"/>
      <c r="T324" s="4"/>
      <c r="U324" s="87" t="s">
        <v>424</v>
      </c>
      <c r="V324" s="4"/>
      <c r="W324" s="4"/>
      <c r="X324" s="79" t="s">
        <v>426</v>
      </c>
      <c r="Y324" s="4"/>
      <c r="Z324" s="4"/>
      <c r="AA324" s="4"/>
      <c r="AB324" s="4"/>
      <c r="AC324" s="79" t="s">
        <v>428</v>
      </c>
      <c r="AD324" s="4"/>
      <c r="AE324" s="4"/>
      <c r="AF324" s="4"/>
      <c r="AG324" s="4"/>
      <c r="AH324" s="4"/>
      <c r="AI324" s="4"/>
      <c r="AJ324" s="4"/>
      <c r="AK324" s="4"/>
      <c r="AL324" s="4"/>
      <c r="AM324" s="7"/>
      <c r="AN324" s="7"/>
      <c r="AO324" s="7"/>
      <c r="AP324" s="7"/>
      <c r="AQ324" s="7">
        <f t="shared" si="68"/>
        <v>5</v>
      </c>
      <c r="AR324" s="3">
        <f t="shared" si="69"/>
        <v>102</v>
      </c>
      <c r="AS324" s="8">
        <f t="shared" si="67"/>
        <v>4.9019607843137254E-2</v>
      </c>
    </row>
    <row r="325" spans="1:45" ht="12.75" customHeight="1" x14ac:dyDescent="0.2">
      <c r="A325" s="141"/>
      <c r="B325" s="115"/>
      <c r="C325" s="24" t="s">
        <v>115</v>
      </c>
      <c r="D325" s="25"/>
      <c r="E325" s="4"/>
      <c r="F325" s="4"/>
      <c r="G325" s="4"/>
      <c r="H325" s="4"/>
      <c r="I325" s="4"/>
      <c r="J325" s="4"/>
      <c r="K325" s="4"/>
      <c r="L325" s="79" t="s">
        <v>195</v>
      </c>
      <c r="M325" s="4"/>
      <c r="N325" s="4"/>
      <c r="O325" s="4"/>
      <c r="P325" s="4"/>
      <c r="Q325" s="79" t="s">
        <v>262</v>
      </c>
      <c r="R325" s="4"/>
      <c r="S325" s="4"/>
      <c r="T325" s="4"/>
      <c r="U325" s="87" t="s">
        <v>424</v>
      </c>
      <c r="V325" s="4"/>
      <c r="W325" s="4"/>
      <c r="X325" s="79" t="s">
        <v>426</v>
      </c>
      <c r="Y325" s="4"/>
      <c r="Z325" s="4"/>
      <c r="AA325" s="4"/>
      <c r="AB325" s="4"/>
      <c r="AC325" s="79" t="s">
        <v>428</v>
      </c>
      <c r="AD325" s="4"/>
      <c r="AE325" s="4"/>
      <c r="AF325" s="4"/>
      <c r="AG325" s="4"/>
      <c r="AH325" s="4"/>
      <c r="AI325" s="7"/>
      <c r="AJ325" s="7"/>
      <c r="AK325" s="4"/>
      <c r="AL325" s="4"/>
      <c r="AM325" s="7"/>
      <c r="AN325" s="7"/>
      <c r="AO325" s="7"/>
      <c r="AP325" s="7"/>
      <c r="AQ325" s="7">
        <f t="shared" si="68"/>
        <v>5</v>
      </c>
      <c r="AR325" s="3">
        <f t="shared" si="69"/>
        <v>102</v>
      </c>
      <c r="AS325" s="8">
        <f t="shared" si="67"/>
        <v>4.9019607843137254E-2</v>
      </c>
    </row>
    <row r="326" spans="1:45" ht="25.5" x14ac:dyDescent="0.2">
      <c r="A326" s="141"/>
      <c r="B326" s="113" t="s">
        <v>101</v>
      </c>
      <c r="C326" s="24" t="s">
        <v>113</v>
      </c>
      <c r="D326" s="25"/>
      <c r="E326" s="4"/>
      <c r="F326" s="4"/>
      <c r="G326" s="4"/>
      <c r="H326" s="4"/>
      <c r="I326" s="4"/>
      <c r="J326" s="4"/>
      <c r="K326" s="4"/>
      <c r="L326" s="79" t="s">
        <v>196</v>
      </c>
      <c r="M326" s="4"/>
      <c r="N326" s="4"/>
      <c r="O326" s="4"/>
      <c r="P326" s="4"/>
      <c r="Q326" s="79" t="s">
        <v>263</v>
      </c>
      <c r="R326" s="4"/>
      <c r="S326" s="4"/>
      <c r="T326" s="4"/>
      <c r="U326" s="4"/>
      <c r="V326" s="4"/>
      <c r="W326" s="79" t="s">
        <v>425</v>
      </c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7"/>
      <c r="AJ326" s="7"/>
      <c r="AK326" s="4"/>
      <c r="AL326" s="4"/>
      <c r="AM326" s="7"/>
      <c r="AN326" s="7"/>
      <c r="AO326" s="7"/>
      <c r="AP326" s="7"/>
      <c r="AQ326" s="7">
        <f t="shared" si="68"/>
        <v>3</v>
      </c>
      <c r="AR326" s="3">
        <f t="shared" si="69"/>
        <v>102</v>
      </c>
      <c r="AS326" s="8">
        <f t="shared" si="67"/>
        <v>2.9411764705882353E-2</v>
      </c>
    </row>
    <row r="327" spans="1:45" ht="24" customHeight="1" x14ac:dyDescent="0.2">
      <c r="A327" s="141"/>
      <c r="B327" s="114"/>
      <c r="C327" s="24" t="s">
        <v>114</v>
      </c>
      <c r="D327" s="25"/>
      <c r="E327" s="4"/>
      <c r="F327" s="4"/>
      <c r="G327" s="4"/>
      <c r="H327" s="4"/>
      <c r="I327" s="4"/>
      <c r="J327" s="4"/>
      <c r="K327" s="4"/>
      <c r="L327" s="79" t="s">
        <v>196</v>
      </c>
      <c r="M327" s="4"/>
      <c r="N327" s="4"/>
      <c r="O327" s="4"/>
      <c r="P327" s="4"/>
      <c r="Q327" s="79" t="s">
        <v>263</v>
      </c>
      <c r="R327" s="4"/>
      <c r="S327" s="4"/>
      <c r="T327" s="4"/>
      <c r="U327" s="4"/>
      <c r="V327" s="4"/>
      <c r="W327" s="79" t="s">
        <v>425</v>
      </c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7"/>
      <c r="AJ327" s="7"/>
      <c r="AK327" s="4"/>
      <c r="AL327" s="4"/>
      <c r="AM327" s="7"/>
      <c r="AN327" s="7"/>
      <c r="AO327" s="7"/>
      <c r="AP327" s="7"/>
      <c r="AQ327" s="7">
        <f t="shared" si="68"/>
        <v>3</v>
      </c>
      <c r="AR327" s="3">
        <f t="shared" si="69"/>
        <v>102</v>
      </c>
      <c r="AS327" s="8">
        <f t="shared" si="67"/>
        <v>2.9411764705882353E-2</v>
      </c>
    </row>
    <row r="328" spans="1:45" ht="12.75" customHeight="1" x14ac:dyDescent="0.2">
      <c r="A328" s="141"/>
      <c r="B328" s="115"/>
      <c r="C328" s="24" t="s">
        <v>115</v>
      </c>
      <c r="D328" s="25"/>
      <c r="E328" s="4"/>
      <c r="F328" s="4"/>
      <c r="G328" s="4"/>
      <c r="H328" s="4"/>
      <c r="I328" s="4"/>
      <c r="J328" s="4"/>
      <c r="K328" s="79" t="s">
        <v>150</v>
      </c>
      <c r="L328" s="4"/>
      <c r="M328" s="4"/>
      <c r="N328" s="4"/>
      <c r="O328" s="4"/>
      <c r="P328" s="4"/>
      <c r="Q328" s="79" t="s">
        <v>263</v>
      </c>
      <c r="R328" s="4"/>
      <c r="S328" s="4"/>
      <c r="T328" s="4"/>
      <c r="U328" s="4"/>
      <c r="V328" s="4"/>
      <c r="W328" s="79" t="s">
        <v>425</v>
      </c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7"/>
      <c r="AJ328" s="7"/>
      <c r="AK328" s="4"/>
      <c r="AL328" s="4"/>
      <c r="AM328" s="7"/>
      <c r="AN328" s="7"/>
      <c r="AO328" s="7"/>
      <c r="AP328" s="7"/>
      <c r="AQ328" s="7">
        <f t="shared" si="68"/>
        <v>3</v>
      </c>
      <c r="AR328" s="3">
        <f t="shared" si="69"/>
        <v>102</v>
      </c>
      <c r="AS328" s="8">
        <f t="shared" si="67"/>
        <v>2.9411764705882353E-2</v>
      </c>
    </row>
    <row r="329" spans="1:45" ht="12.75" customHeight="1" x14ac:dyDescent="0.2">
      <c r="A329" s="141"/>
      <c r="B329" s="113" t="s">
        <v>102</v>
      </c>
      <c r="C329" s="24" t="s">
        <v>113</v>
      </c>
      <c r="D329" s="22"/>
      <c r="E329" s="4"/>
      <c r="F329" s="4"/>
      <c r="G329" s="4"/>
      <c r="H329" s="4"/>
      <c r="I329" s="4"/>
      <c r="J329" s="4"/>
      <c r="K329" s="4"/>
      <c r="L329" s="4"/>
      <c r="M329" s="4"/>
      <c r="N329" s="79" t="s">
        <v>272</v>
      </c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7"/>
      <c r="AJ329" s="7"/>
      <c r="AK329" s="4"/>
      <c r="AL329" s="4"/>
      <c r="AM329" s="7"/>
      <c r="AN329" s="7"/>
      <c r="AO329" s="7"/>
      <c r="AP329" s="7"/>
      <c r="AQ329" s="7">
        <f t="shared" si="68"/>
        <v>1</v>
      </c>
      <c r="AR329" s="3">
        <f>34*1</f>
        <v>34</v>
      </c>
      <c r="AS329" s="8">
        <f t="shared" si="67"/>
        <v>2.9411764705882353E-2</v>
      </c>
    </row>
    <row r="330" spans="1:45" ht="25.5" x14ac:dyDescent="0.2">
      <c r="A330" s="141"/>
      <c r="B330" s="114"/>
      <c r="C330" s="24" t="s">
        <v>114</v>
      </c>
      <c r="D330" s="25"/>
      <c r="E330" s="4"/>
      <c r="F330" s="4"/>
      <c r="G330" s="4"/>
      <c r="H330" s="4"/>
      <c r="I330" s="4"/>
      <c r="J330" s="4"/>
      <c r="K330" s="4"/>
      <c r="L330" s="4"/>
      <c r="M330" s="4"/>
      <c r="N330" s="79" t="s">
        <v>272</v>
      </c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7"/>
      <c r="AJ330" s="7"/>
      <c r="AK330" s="4"/>
      <c r="AL330" s="4"/>
      <c r="AM330" s="7"/>
      <c r="AN330" s="7"/>
      <c r="AO330" s="7"/>
      <c r="AP330" s="7"/>
      <c r="AQ330" s="7">
        <f t="shared" si="68"/>
        <v>1</v>
      </c>
      <c r="AR330" s="3">
        <f t="shared" ref="AR330:AR334" si="70">34*1</f>
        <v>34</v>
      </c>
      <c r="AS330" s="8">
        <f t="shared" si="67"/>
        <v>2.9411764705882353E-2</v>
      </c>
    </row>
    <row r="331" spans="1:45" ht="25.5" x14ac:dyDescent="0.2">
      <c r="A331" s="141"/>
      <c r="B331" s="115"/>
      <c r="C331" s="24" t="s">
        <v>115</v>
      </c>
      <c r="D331" s="22"/>
      <c r="E331" s="4"/>
      <c r="F331" s="4"/>
      <c r="G331" s="4"/>
      <c r="H331" s="4"/>
      <c r="I331" s="4"/>
      <c r="J331" s="4"/>
      <c r="K331" s="4"/>
      <c r="L331" s="4"/>
      <c r="M331" s="4"/>
      <c r="N331" s="79" t="s">
        <v>272</v>
      </c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7"/>
      <c r="AJ331" s="7"/>
      <c r="AK331" s="4"/>
      <c r="AL331" s="4"/>
      <c r="AM331" s="7"/>
      <c r="AN331" s="7"/>
      <c r="AO331" s="7"/>
      <c r="AP331" s="7"/>
      <c r="AQ331" s="7">
        <f t="shared" si="68"/>
        <v>1</v>
      </c>
      <c r="AR331" s="3">
        <f t="shared" si="70"/>
        <v>34</v>
      </c>
      <c r="AS331" s="8">
        <f t="shared" si="67"/>
        <v>2.9411764705882353E-2</v>
      </c>
    </row>
    <row r="332" spans="1:45" ht="31.5" customHeight="1" x14ac:dyDescent="0.2">
      <c r="A332" s="141"/>
      <c r="B332" s="113" t="s">
        <v>35</v>
      </c>
      <c r="C332" s="24" t="s">
        <v>113</v>
      </c>
      <c r="D332" s="22"/>
      <c r="E332" s="79" t="s">
        <v>219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79" t="s">
        <v>212</v>
      </c>
      <c r="S332" s="4"/>
      <c r="T332" s="4"/>
      <c r="U332" s="4"/>
      <c r="V332" s="4"/>
      <c r="W332" s="4"/>
      <c r="X332" s="81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7"/>
      <c r="AJ332" s="79" t="s">
        <v>434</v>
      </c>
      <c r="AK332" s="4"/>
      <c r="AL332" s="4"/>
      <c r="AM332" s="7"/>
      <c r="AN332" s="7"/>
      <c r="AO332" s="7"/>
      <c r="AP332" s="7"/>
      <c r="AQ332" s="7">
        <f t="shared" si="68"/>
        <v>3</v>
      </c>
      <c r="AR332" s="3">
        <f t="shared" si="70"/>
        <v>34</v>
      </c>
      <c r="AS332" s="8">
        <f t="shared" si="67"/>
        <v>8.8235294117647065E-2</v>
      </c>
    </row>
    <row r="333" spans="1:45" ht="32.25" customHeight="1" x14ac:dyDescent="0.2">
      <c r="A333" s="141"/>
      <c r="B333" s="114"/>
      <c r="C333" s="24" t="s">
        <v>114</v>
      </c>
      <c r="D333" s="22"/>
      <c r="E333" s="79" t="s">
        <v>219</v>
      </c>
      <c r="F333" s="4"/>
      <c r="G333" s="4"/>
      <c r="H333" s="4"/>
      <c r="I333" s="79" t="s">
        <v>207</v>
      </c>
      <c r="J333" s="4"/>
      <c r="K333" s="4"/>
      <c r="L333" s="4"/>
      <c r="M333" s="4"/>
      <c r="N333" s="4"/>
      <c r="O333" s="4"/>
      <c r="P333" s="4"/>
      <c r="Q333" s="4"/>
      <c r="R333" s="79" t="s">
        <v>175</v>
      </c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7"/>
      <c r="AJ333" s="81"/>
      <c r="AK333" s="4"/>
      <c r="AL333" s="4"/>
      <c r="AM333" s="7"/>
      <c r="AN333" s="7"/>
      <c r="AO333" s="7"/>
      <c r="AP333" s="7"/>
      <c r="AQ333" s="7">
        <f t="shared" si="68"/>
        <v>3</v>
      </c>
      <c r="AR333" s="3">
        <f t="shared" si="70"/>
        <v>34</v>
      </c>
      <c r="AS333" s="8">
        <f t="shared" si="67"/>
        <v>8.8235294117647065E-2</v>
      </c>
    </row>
    <row r="334" spans="1:45" ht="25.5" x14ac:dyDescent="0.2">
      <c r="A334" s="141"/>
      <c r="B334" s="114"/>
      <c r="C334" s="24" t="s">
        <v>115</v>
      </c>
      <c r="D334" s="22"/>
      <c r="E334" s="79" t="s">
        <v>219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79" t="s">
        <v>212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7"/>
      <c r="AJ334" s="79" t="s">
        <v>434</v>
      </c>
      <c r="AK334" s="4"/>
      <c r="AL334" s="4"/>
      <c r="AM334" s="7"/>
      <c r="AN334" s="7"/>
      <c r="AO334" s="7"/>
      <c r="AP334" s="7"/>
      <c r="AQ334" s="7">
        <f t="shared" si="68"/>
        <v>3</v>
      </c>
      <c r="AR334" s="3">
        <f t="shared" si="70"/>
        <v>34</v>
      </c>
      <c r="AS334" s="8">
        <f t="shared" si="67"/>
        <v>8.8235294117647065E-2</v>
      </c>
    </row>
    <row r="335" spans="1:45" ht="25.5" x14ac:dyDescent="0.2">
      <c r="A335" s="141"/>
      <c r="B335" s="113" t="s">
        <v>28</v>
      </c>
      <c r="C335" s="24" t="s">
        <v>113</v>
      </c>
      <c r="D335" s="22"/>
      <c r="E335" s="79" t="s">
        <v>170</v>
      </c>
      <c r="F335" s="4"/>
      <c r="G335" s="4"/>
      <c r="H335" s="4"/>
      <c r="I335" s="4"/>
      <c r="J335" s="4"/>
      <c r="K335" s="79" t="s">
        <v>150</v>
      </c>
      <c r="L335" s="4"/>
      <c r="M335" s="4"/>
      <c r="N335" s="4"/>
      <c r="O335" s="4"/>
      <c r="P335" s="4"/>
      <c r="Q335" s="4"/>
      <c r="R335" s="4"/>
      <c r="S335" s="79" t="s">
        <v>265</v>
      </c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79" t="s">
        <v>429</v>
      </c>
      <c r="AE335" s="4"/>
      <c r="AF335" s="4"/>
      <c r="AG335" s="4"/>
      <c r="AH335" s="4"/>
      <c r="AI335" s="7"/>
      <c r="AJ335" s="7"/>
      <c r="AK335" s="79" t="s">
        <v>438</v>
      </c>
      <c r="AL335" s="4"/>
      <c r="AM335" s="7"/>
      <c r="AN335" s="7"/>
      <c r="AO335" s="7"/>
      <c r="AP335" s="7"/>
      <c r="AQ335" s="7">
        <f t="shared" si="68"/>
        <v>5</v>
      </c>
      <c r="AR335" s="3">
        <f>34*2</f>
        <v>68</v>
      </c>
      <c r="AS335" s="8">
        <f t="shared" si="67"/>
        <v>7.3529411764705885E-2</v>
      </c>
    </row>
    <row r="336" spans="1:45" ht="25.5" x14ac:dyDescent="0.2">
      <c r="A336" s="141"/>
      <c r="B336" s="114"/>
      <c r="C336" s="24" t="s">
        <v>114</v>
      </c>
      <c r="D336" s="22"/>
      <c r="E336" s="79" t="s">
        <v>170</v>
      </c>
      <c r="F336" s="4"/>
      <c r="G336" s="4"/>
      <c r="H336" s="4"/>
      <c r="I336" s="4"/>
      <c r="K336" s="79" t="s">
        <v>270</v>
      </c>
      <c r="L336" s="4"/>
      <c r="M336" s="4"/>
      <c r="N336" s="4"/>
      <c r="O336" s="4"/>
      <c r="P336" s="4"/>
      <c r="Q336" s="4"/>
      <c r="R336" s="4"/>
      <c r="S336" s="79" t="s">
        <v>265</v>
      </c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79" t="s">
        <v>429</v>
      </c>
      <c r="AE336" s="4"/>
      <c r="AF336" s="4"/>
      <c r="AG336" s="4"/>
      <c r="AH336" s="4"/>
      <c r="AI336" s="7"/>
      <c r="AJ336" s="7"/>
      <c r="AK336" s="79" t="s">
        <v>438</v>
      </c>
      <c r="AL336" s="4"/>
      <c r="AM336" s="7"/>
      <c r="AN336" s="7"/>
      <c r="AO336" s="7"/>
      <c r="AP336" s="7"/>
      <c r="AQ336" s="7">
        <f t="shared" si="68"/>
        <v>5</v>
      </c>
      <c r="AR336" s="3">
        <f t="shared" ref="AR336:AR337" si="71">34*2</f>
        <v>68</v>
      </c>
      <c r="AS336" s="8">
        <f t="shared" si="67"/>
        <v>7.3529411764705885E-2</v>
      </c>
    </row>
    <row r="337" spans="1:45" ht="25.5" x14ac:dyDescent="0.2">
      <c r="A337" s="141"/>
      <c r="B337" s="115"/>
      <c r="C337" s="24" t="s">
        <v>115</v>
      </c>
      <c r="D337" s="22"/>
      <c r="E337" s="79" t="s">
        <v>182</v>
      </c>
      <c r="F337" s="4"/>
      <c r="G337" s="4"/>
      <c r="H337" s="4"/>
      <c r="I337" s="4"/>
      <c r="J337" s="4"/>
      <c r="L337" s="79" t="s">
        <v>196</v>
      </c>
      <c r="M337" s="4"/>
      <c r="N337" s="4"/>
      <c r="O337" s="4"/>
      <c r="P337" s="4"/>
      <c r="Q337" s="4"/>
      <c r="R337" s="4"/>
      <c r="S337" s="4"/>
      <c r="T337" s="79" t="s">
        <v>271</v>
      </c>
      <c r="U337" s="4"/>
      <c r="V337" s="4"/>
      <c r="W337" s="4"/>
      <c r="X337" s="4"/>
      <c r="Y337" s="4"/>
      <c r="Z337" s="4"/>
      <c r="AA337" s="4"/>
      <c r="AB337" s="4"/>
      <c r="AC337" s="4"/>
      <c r="AD337" s="79" t="s">
        <v>429</v>
      </c>
      <c r="AE337" s="4"/>
      <c r="AF337" s="4"/>
      <c r="AG337" s="4"/>
      <c r="AH337" s="4"/>
      <c r="AI337" s="7"/>
      <c r="AJ337" s="7"/>
      <c r="AK337" s="79" t="s">
        <v>438</v>
      </c>
      <c r="AL337" s="4"/>
      <c r="AM337" s="7"/>
      <c r="AN337" s="7"/>
      <c r="AO337" s="7"/>
      <c r="AP337" s="7"/>
      <c r="AQ337" s="7">
        <f t="shared" si="68"/>
        <v>5</v>
      </c>
      <c r="AR337" s="3">
        <f t="shared" si="71"/>
        <v>68</v>
      </c>
      <c r="AS337" s="8">
        <f t="shared" si="67"/>
        <v>7.3529411764705885E-2</v>
      </c>
    </row>
    <row r="338" spans="1:45" x14ac:dyDescent="0.2">
      <c r="A338" s="141"/>
      <c r="B338" s="113" t="s">
        <v>32</v>
      </c>
      <c r="C338" s="24" t="s">
        <v>113</v>
      </c>
      <c r="D338" s="22"/>
      <c r="E338" s="79" t="s">
        <v>169</v>
      </c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79" t="s">
        <v>264</v>
      </c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79" t="s">
        <v>414</v>
      </c>
      <c r="AE338" s="4"/>
      <c r="AF338" s="4"/>
      <c r="AG338" s="4"/>
      <c r="AH338" s="4"/>
      <c r="AI338" s="7"/>
      <c r="AJ338" s="7"/>
      <c r="AK338" s="4"/>
      <c r="AL338" s="4"/>
      <c r="AM338" s="7"/>
      <c r="AN338" s="7"/>
      <c r="AO338" s="7"/>
      <c r="AP338" s="7"/>
      <c r="AQ338" s="7">
        <f t="shared" si="68"/>
        <v>3</v>
      </c>
      <c r="AR338" s="3">
        <f>34*1</f>
        <v>34</v>
      </c>
      <c r="AS338" s="8">
        <f t="shared" si="67"/>
        <v>8.8235294117647065E-2</v>
      </c>
    </row>
    <row r="339" spans="1:45" x14ac:dyDescent="0.2">
      <c r="A339" s="141"/>
      <c r="B339" s="114"/>
      <c r="C339" s="24" t="s">
        <v>114</v>
      </c>
      <c r="D339" s="22"/>
      <c r="E339" s="79" t="s">
        <v>169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79" t="s">
        <v>201</v>
      </c>
      <c r="U339" s="4"/>
      <c r="V339" s="4"/>
      <c r="W339" s="4"/>
      <c r="X339" s="4"/>
      <c r="Y339" s="4"/>
      <c r="Z339" s="4"/>
      <c r="AA339" s="4"/>
      <c r="AB339" s="4"/>
      <c r="AC339" s="4"/>
      <c r="AD339" s="79" t="s">
        <v>414</v>
      </c>
      <c r="AE339" s="4"/>
      <c r="AF339" s="4"/>
      <c r="AG339" s="4"/>
      <c r="AH339" s="4"/>
      <c r="AI339" s="7"/>
      <c r="AJ339" s="7"/>
      <c r="AK339" s="4"/>
      <c r="AL339" s="4"/>
      <c r="AM339" s="7"/>
      <c r="AN339" s="7"/>
      <c r="AO339" s="7"/>
      <c r="AP339" s="7"/>
      <c r="AQ339" s="7">
        <f t="shared" si="68"/>
        <v>3</v>
      </c>
      <c r="AR339" s="3">
        <f t="shared" ref="AR339:AR340" si="72">34*1</f>
        <v>34</v>
      </c>
      <c r="AS339" s="8">
        <f t="shared" si="67"/>
        <v>8.8235294117647065E-2</v>
      </c>
    </row>
    <row r="340" spans="1:45" x14ac:dyDescent="0.2">
      <c r="A340" s="141"/>
      <c r="B340" s="115"/>
      <c r="C340" s="24" t="s">
        <v>115</v>
      </c>
      <c r="D340" s="22"/>
      <c r="E340" s="79" t="s">
        <v>177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79" t="s">
        <v>199</v>
      </c>
      <c r="U340" s="4"/>
      <c r="V340" s="4"/>
      <c r="W340" s="4"/>
      <c r="X340" s="4"/>
      <c r="Y340" s="4"/>
      <c r="Z340" s="4"/>
      <c r="AA340" s="4"/>
      <c r="AB340" s="4"/>
      <c r="AC340" s="4"/>
      <c r="AD340" s="79" t="s">
        <v>414</v>
      </c>
      <c r="AE340" s="4"/>
      <c r="AF340" s="4"/>
      <c r="AG340" s="4"/>
      <c r="AH340" s="4"/>
      <c r="AI340" s="7"/>
      <c r="AJ340" s="7"/>
      <c r="AK340" s="4"/>
      <c r="AL340" s="4"/>
      <c r="AM340" s="7"/>
      <c r="AN340" s="7"/>
      <c r="AO340" s="7"/>
      <c r="AP340" s="7"/>
      <c r="AQ340" s="7">
        <f t="shared" si="68"/>
        <v>3</v>
      </c>
      <c r="AR340" s="3">
        <f t="shared" si="72"/>
        <v>34</v>
      </c>
      <c r="AS340" s="8">
        <f t="shared" si="67"/>
        <v>8.8235294117647065E-2</v>
      </c>
    </row>
    <row r="341" spans="1:45" ht="25.5" x14ac:dyDescent="0.2">
      <c r="A341" s="141"/>
      <c r="B341" s="113" t="s">
        <v>30</v>
      </c>
      <c r="C341" s="24" t="s">
        <v>113</v>
      </c>
      <c r="D341" s="22"/>
      <c r="E341" s="4"/>
      <c r="F341" s="4"/>
      <c r="G341" s="4"/>
      <c r="H341" s="4"/>
      <c r="I341" s="4"/>
      <c r="J341" s="4"/>
      <c r="K341" s="4"/>
      <c r="L341" s="79" t="s">
        <v>173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7"/>
      <c r="AJ341" s="7"/>
      <c r="AK341" s="4"/>
      <c r="AL341" s="4"/>
      <c r="AM341" s="7"/>
      <c r="AN341" s="7"/>
      <c r="AO341" s="7"/>
      <c r="AP341" s="7"/>
      <c r="AQ341" s="7">
        <f t="shared" si="68"/>
        <v>1</v>
      </c>
      <c r="AR341" s="3">
        <f>34*2</f>
        <v>68</v>
      </c>
      <c r="AS341" s="8">
        <f t="shared" si="67"/>
        <v>1.4705882352941176E-2</v>
      </c>
    </row>
    <row r="342" spans="1:45" ht="25.5" x14ac:dyDescent="0.2">
      <c r="A342" s="141"/>
      <c r="B342" s="114"/>
      <c r="C342" s="24" t="s">
        <v>114</v>
      </c>
      <c r="D342" s="22"/>
      <c r="E342" s="4"/>
      <c r="F342" s="4"/>
      <c r="G342" s="4"/>
      <c r="H342" s="4"/>
      <c r="I342" s="4"/>
      <c r="J342" s="4"/>
      <c r="K342" s="4"/>
      <c r="L342" s="79" t="s">
        <v>173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7"/>
      <c r="AJ342" s="7"/>
      <c r="AK342" s="4"/>
      <c r="AL342" s="4"/>
      <c r="AM342" s="7"/>
      <c r="AN342" s="7"/>
      <c r="AO342" s="7"/>
      <c r="AP342" s="7"/>
      <c r="AQ342" s="7">
        <f t="shared" si="68"/>
        <v>1</v>
      </c>
      <c r="AR342" s="3">
        <f t="shared" ref="AR342:AR343" si="73">34*2</f>
        <v>68</v>
      </c>
      <c r="AS342" s="8">
        <f t="shared" si="67"/>
        <v>1.4705882352941176E-2</v>
      </c>
    </row>
    <row r="343" spans="1:45" ht="25.5" x14ac:dyDescent="0.2">
      <c r="A343" s="141"/>
      <c r="B343" s="115"/>
      <c r="C343" s="24" t="s">
        <v>115</v>
      </c>
      <c r="D343" s="22"/>
      <c r="E343" s="4"/>
      <c r="F343" s="4"/>
      <c r="G343" s="4"/>
      <c r="H343" s="4"/>
      <c r="I343" s="4"/>
      <c r="J343" s="4"/>
      <c r="K343" s="4"/>
      <c r="L343" s="79" t="s">
        <v>173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7"/>
      <c r="AJ343" s="7"/>
      <c r="AK343" s="4"/>
      <c r="AL343" s="4"/>
      <c r="AM343" s="7"/>
      <c r="AN343" s="7"/>
      <c r="AO343" s="7"/>
      <c r="AP343" s="7"/>
      <c r="AQ343" s="7">
        <f t="shared" si="68"/>
        <v>1</v>
      </c>
      <c r="AR343" s="3">
        <f t="shared" si="73"/>
        <v>68</v>
      </c>
      <c r="AS343" s="8">
        <f t="shared" si="67"/>
        <v>1.4705882352941176E-2</v>
      </c>
    </row>
    <row r="344" spans="1:45" ht="25.5" x14ac:dyDescent="0.2">
      <c r="A344" s="141"/>
      <c r="B344" s="113" t="s">
        <v>34</v>
      </c>
      <c r="C344" s="24" t="s">
        <v>113</v>
      </c>
      <c r="D344" s="22"/>
      <c r="E344" s="79" t="s">
        <v>237</v>
      </c>
      <c r="F344" s="4"/>
      <c r="G344" s="4"/>
      <c r="H344" s="4"/>
      <c r="I344" s="4"/>
      <c r="J344" s="4"/>
      <c r="K344" s="4"/>
      <c r="L344" s="4"/>
      <c r="M344" s="4"/>
      <c r="N344" s="4"/>
      <c r="O344" s="79" t="s">
        <v>260</v>
      </c>
      <c r="P344" s="4"/>
      <c r="Q344" s="4"/>
      <c r="R344" s="4"/>
      <c r="S344" s="4"/>
      <c r="T344" s="4"/>
      <c r="U344" s="4"/>
      <c r="V344" s="4"/>
      <c r="W344" s="79" t="s">
        <v>408</v>
      </c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7"/>
      <c r="AJ344" s="79" t="s">
        <v>433</v>
      </c>
      <c r="AK344" s="4"/>
      <c r="AL344" s="4"/>
      <c r="AM344" s="7"/>
      <c r="AN344" s="7"/>
      <c r="AO344" s="7"/>
      <c r="AP344" s="7"/>
      <c r="AQ344" s="7">
        <f t="shared" si="68"/>
        <v>4</v>
      </c>
      <c r="AR344" s="3">
        <f>34*3</f>
        <v>102</v>
      </c>
      <c r="AS344" s="8">
        <f t="shared" si="67"/>
        <v>3.9215686274509803E-2</v>
      </c>
    </row>
    <row r="345" spans="1:45" ht="25.5" x14ac:dyDescent="0.2">
      <c r="A345" s="141"/>
      <c r="B345" s="114"/>
      <c r="C345" s="24" t="s">
        <v>114</v>
      </c>
      <c r="D345" s="22"/>
      <c r="E345" s="79" t="s">
        <v>237</v>
      </c>
      <c r="F345" s="4"/>
      <c r="G345" s="4"/>
      <c r="H345" s="4"/>
      <c r="I345" s="4"/>
      <c r="J345" s="4"/>
      <c r="K345" s="4"/>
      <c r="L345" s="4"/>
      <c r="M345" s="4"/>
      <c r="N345" s="4"/>
      <c r="O345" s="79" t="s">
        <v>260</v>
      </c>
      <c r="P345" s="4"/>
      <c r="Q345" s="4"/>
      <c r="R345" s="4"/>
      <c r="S345" s="4"/>
      <c r="T345" s="4"/>
      <c r="U345" s="4"/>
      <c r="V345" s="4"/>
      <c r="W345" s="79" t="s">
        <v>408</v>
      </c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7"/>
      <c r="AJ345" s="79" t="s">
        <v>433</v>
      </c>
      <c r="AK345" s="4"/>
      <c r="AL345" s="4"/>
      <c r="AM345" s="7"/>
      <c r="AN345" s="7"/>
      <c r="AO345" s="7"/>
      <c r="AP345" s="7"/>
      <c r="AQ345" s="7">
        <f t="shared" si="68"/>
        <v>4</v>
      </c>
      <c r="AR345" s="3">
        <f t="shared" ref="AR345:AR346" si="74">34*3</f>
        <v>102</v>
      </c>
      <c r="AS345" s="8">
        <f t="shared" si="67"/>
        <v>3.9215686274509803E-2</v>
      </c>
    </row>
    <row r="346" spans="1:45" ht="25.5" x14ac:dyDescent="0.2">
      <c r="A346" s="141"/>
      <c r="B346" s="115"/>
      <c r="C346" s="24" t="s">
        <v>115</v>
      </c>
      <c r="D346" s="22"/>
      <c r="E346" s="79" t="s">
        <v>237</v>
      </c>
      <c r="F346" s="4"/>
      <c r="G346" s="4"/>
      <c r="H346" s="4"/>
      <c r="I346" s="4"/>
      <c r="J346" s="4"/>
      <c r="K346" s="4"/>
      <c r="L346" s="4"/>
      <c r="M346" s="4"/>
      <c r="N346" s="4"/>
      <c r="O346" s="79" t="s">
        <v>260</v>
      </c>
      <c r="P346" s="4"/>
      <c r="Q346" s="4"/>
      <c r="R346" s="4"/>
      <c r="S346" s="4"/>
      <c r="T346" s="4"/>
      <c r="U346" s="4"/>
      <c r="V346" s="4"/>
      <c r="W346" s="79" t="s">
        <v>408</v>
      </c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7"/>
      <c r="AJ346" s="79" t="s">
        <v>433</v>
      </c>
      <c r="AK346" s="4"/>
      <c r="AL346" s="4"/>
      <c r="AM346" s="7"/>
      <c r="AN346" s="7"/>
      <c r="AO346" s="7"/>
      <c r="AP346" s="7"/>
      <c r="AQ346" s="7">
        <f t="shared" si="68"/>
        <v>4</v>
      </c>
      <c r="AR346" s="3">
        <f t="shared" si="74"/>
        <v>102</v>
      </c>
      <c r="AS346" s="8">
        <f t="shared" si="67"/>
        <v>3.9215686274509803E-2</v>
      </c>
    </row>
    <row r="347" spans="1:45" ht="25.5" x14ac:dyDescent="0.2">
      <c r="A347" s="141"/>
      <c r="B347" s="112" t="s">
        <v>37</v>
      </c>
      <c r="C347" s="24" t="s">
        <v>113</v>
      </c>
      <c r="D347" s="22"/>
      <c r="E347" s="4"/>
      <c r="F347" s="79" t="s">
        <v>142</v>
      </c>
      <c r="G347" s="4"/>
      <c r="H347" s="4"/>
      <c r="I347" s="4"/>
      <c r="J347" s="4"/>
      <c r="K347" s="4"/>
      <c r="L347" s="4"/>
      <c r="M347" s="79" t="s">
        <v>259</v>
      </c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79" t="s">
        <v>427</v>
      </c>
      <c r="AD347" s="4"/>
      <c r="AE347" s="4"/>
      <c r="AF347" s="4"/>
      <c r="AG347" s="4"/>
      <c r="AH347" s="79" t="s">
        <v>340</v>
      </c>
      <c r="AI347" s="7"/>
      <c r="AJ347" s="7"/>
      <c r="AK347" s="4"/>
      <c r="AL347" s="4"/>
      <c r="AM347" s="7"/>
      <c r="AN347" s="7"/>
      <c r="AO347" s="7"/>
      <c r="AP347" s="7"/>
      <c r="AQ347" s="7">
        <f t="shared" si="68"/>
        <v>4</v>
      </c>
      <c r="AR347" s="3">
        <f>34*2</f>
        <v>68</v>
      </c>
      <c r="AS347" s="8">
        <f t="shared" si="67"/>
        <v>5.8823529411764705E-2</v>
      </c>
    </row>
    <row r="348" spans="1:45" ht="25.5" customHeight="1" x14ac:dyDescent="0.2">
      <c r="A348" s="141"/>
      <c r="B348" s="112"/>
      <c r="C348" s="24" t="s">
        <v>114</v>
      </c>
      <c r="D348" s="22"/>
      <c r="E348" s="4"/>
      <c r="F348" s="79" t="s">
        <v>215</v>
      </c>
      <c r="G348" s="4"/>
      <c r="H348" s="4"/>
      <c r="I348" s="4"/>
      <c r="J348" s="4"/>
      <c r="K348" s="4"/>
      <c r="L348" s="4"/>
      <c r="M348" s="79" t="s">
        <v>259</v>
      </c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79" t="s">
        <v>427</v>
      </c>
      <c r="AD348" s="4"/>
      <c r="AE348" s="4"/>
      <c r="AF348" s="4"/>
      <c r="AG348" s="4"/>
      <c r="AH348" s="79" t="s">
        <v>340</v>
      </c>
      <c r="AI348" s="7"/>
      <c r="AJ348" s="7"/>
      <c r="AK348" s="4"/>
      <c r="AL348" s="4"/>
      <c r="AM348" s="7"/>
      <c r="AN348" s="7"/>
      <c r="AO348" s="7"/>
      <c r="AP348" s="7"/>
      <c r="AQ348" s="7">
        <f t="shared" si="68"/>
        <v>4</v>
      </c>
      <c r="AR348" s="3">
        <f t="shared" ref="AR348:AR352" si="75">34*2</f>
        <v>68</v>
      </c>
      <c r="AS348" s="8">
        <f t="shared" si="67"/>
        <v>5.8823529411764705E-2</v>
      </c>
    </row>
    <row r="349" spans="1:45" ht="21" customHeight="1" x14ac:dyDescent="0.2">
      <c r="A349" s="141"/>
      <c r="B349" s="112"/>
      <c r="C349" s="24" t="s">
        <v>115</v>
      </c>
      <c r="D349" s="22"/>
      <c r="E349" s="4"/>
      <c r="F349" s="79" t="s">
        <v>215</v>
      </c>
      <c r="G349" s="4"/>
      <c r="H349" s="4"/>
      <c r="I349" s="4"/>
      <c r="J349" s="4"/>
      <c r="K349" s="4"/>
      <c r="L349" s="4"/>
      <c r="M349" s="79" t="s">
        <v>259</v>
      </c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79" t="s">
        <v>427</v>
      </c>
      <c r="AD349" s="4"/>
      <c r="AE349" s="4"/>
      <c r="AF349" s="4"/>
      <c r="AG349" s="4"/>
      <c r="AH349" s="79" t="s">
        <v>340</v>
      </c>
      <c r="AI349" s="7"/>
      <c r="AJ349" s="7"/>
      <c r="AK349" s="4"/>
      <c r="AL349" s="4"/>
      <c r="AM349" s="7"/>
      <c r="AN349" s="7"/>
      <c r="AO349" s="7"/>
      <c r="AP349" s="7"/>
      <c r="AQ349" s="7">
        <f t="shared" si="68"/>
        <v>4</v>
      </c>
      <c r="AR349" s="3">
        <f t="shared" si="75"/>
        <v>68</v>
      </c>
      <c r="AS349" s="8">
        <f t="shared" si="67"/>
        <v>5.8823529411764705E-2</v>
      </c>
    </row>
    <row r="350" spans="1:45" ht="25.5" x14ac:dyDescent="0.2">
      <c r="A350" s="141"/>
      <c r="B350" s="112" t="s">
        <v>29</v>
      </c>
      <c r="C350" s="24" t="s">
        <v>113</v>
      </c>
      <c r="D350" s="2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79" t="s">
        <v>261</v>
      </c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7"/>
      <c r="AJ350" s="7"/>
      <c r="AK350" s="4"/>
      <c r="AL350" s="4"/>
      <c r="AM350" s="7"/>
      <c r="AN350" s="7"/>
      <c r="AO350" s="7"/>
      <c r="AP350" s="7"/>
      <c r="AQ350" s="7">
        <f t="shared" si="68"/>
        <v>1</v>
      </c>
      <c r="AR350" s="3">
        <f t="shared" si="75"/>
        <v>68</v>
      </c>
      <c r="AS350" s="8">
        <f t="shared" si="67"/>
        <v>1.4705882352941176E-2</v>
      </c>
    </row>
    <row r="351" spans="1:45" ht="25.5" x14ac:dyDescent="0.2">
      <c r="A351" s="141"/>
      <c r="B351" s="112"/>
      <c r="C351" s="24" t="s">
        <v>114</v>
      </c>
      <c r="D351" s="2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79" t="s">
        <v>261</v>
      </c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7"/>
      <c r="AJ351" s="7"/>
      <c r="AK351" s="4"/>
      <c r="AL351" s="4"/>
      <c r="AM351" s="7"/>
      <c r="AN351" s="7"/>
      <c r="AO351" s="7"/>
      <c r="AP351" s="7"/>
      <c r="AQ351" s="7">
        <f t="shared" si="68"/>
        <v>1</v>
      </c>
      <c r="AR351" s="3">
        <f t="shared" si="75"/>
        <v>68</v>
      </c>
      <c r="AS351" s="8">
        <f t="shared" si="67"/>
        <v>1.4705882352941176E-2</v>
      </c>
    </row>
    <row r="352" spans="1:45" ht="25.5" x14ac:dyDescent="0.2">
      <c r="A352" s="141"/>
      <c r="B352" s="112"/>
      <c r="C352" s="24" t="s">
        <v>115</v>
      </c>
      <c r="D352" s="2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79" t="s">
        <v>261</v>
      </c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7"/>
      <c r="AJ352" s="7"/>
      <c r="AK352" s="4"/>
      <c r="AL352" s="4"/>
      <c r="AM352" s="7"/>
      <c r="AN352" s="7"/>
      <c r="AO352" s="7"/>
      <c r="AP352" s="7"/>
      <c r="AQ352" s="7">
        <f t="shared" si="68"/>
        <v>1</v>
      </c>
      <c r="AR352" s="3">
        <f t="shared" si="75"/>
        <v>68</v>
      </c>
      <c r="AS352" s="8">
        <f t="shared" si="67"/>
        <v>1.4705882352941176E-2</v>
      </c>
    </row>
    <row r="353" spans="1:45" x14ac:dyDescent="0.2">
      <c r="A353" s="141"/>
      <c r="B353" s="112" t="s">
        <v>87</v>
      </c>
      <c r="C353" s="24" t="s">
        <v>113</v>
      </c>
      <c r="D353" s="22"/>
      <c r="E353" s="4"/>
      <c r="F353" s="79" t="s">
        <v>220</v>
      </c>
      <c r="G353" s="4"/>
      <c r="H353" s="4"/>
      <c r="I353" s="4"/>
      <c r="J353" s="4"/>
      <c r="K353" s="4"/>
      <c r="L353" s="4"/>
      <c r="M353" s="4"/>
      <c r="N353" s="4"/>
      <c r="O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7"/>
      <c r="AJ353" s="7"/>
      <c r="AK353" s="77" t="s">
        <v>432</v>
      </c>
      <c r="AL353" s="4"/>
      <c r="AM353" s="7"/>
      <c r="AN353" s="7"/>
      <c r="AO353" s="7"/>
      <c r="AP353" s="7"/>
      <c r="AQ353" s="7">
        <f t="shared" si="68"/>
        <v>2</v>
      </c>
      <c r="AR353" s="3">
        <f>34*1</f>
        <v>34</v>
      </c>
      <c r="AS353" s="8">
        <f t="shared" si="67"/>
        <v>5.8823529411764705E-2</v>
      </c>
    </row>
    <row r="354" spans="1:45" ht="32.25" customHeight="1" x14ac:dyDescent="0.2">
      <c r="A354" s="141"/>
      <c r="B354" s="112"/>
      <c r="C354" s="24" t="s">
        <v>114</v>
      </c>
      <c r="D354" s="22"/>
      <c r="E354" s="4"/>
      <c r="F354" s="79" t="s">
        <v>220</v>
      </c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7"/>
      <c r="AJ354" s="7"/>
      <c r="AK354" s="77" t="s">
        <v>432</v>
      </c>
      <c r="AL354" s="4"/>
      <c r="AM354" s="7"/>
      <c r="AN354" s="7"/>
      <c r="AO354" s="7"/>
      <c r="AP354" s="7"/>
      <c r="AQ354" s="7">
        <f t="shared" si="68"/>
        <v>2</v>
      </c>
      <c r="AR354" s="3">
        <f t="shared" ref="AR354:AR358" si="76">34*1</f>
        <v>34</v>
      </c>
      <c r="AS354" s="8">
        <f t="shared" si="67"/>
        <v>5.8823529411764705E-2</v>
      </c>
    </row>
    <row r="355" spans="1:45" ht="30" customHeight="1" x14ac:dyDescent="0.2">
      <c r="A355" s="141"/>
      <c r="B355" s="112"/>
      <c r="C355" s="24" t="s">
        <v>115</v>
      </c>
      <c r="D355" s="22"/>
      <c r="E355" s="4"/>
      <c r="F355" s="79" t="s">
        <v>220</v>
      </c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7"/>
      <c r="AJ355" s="7"/>
      <c r="AK355" s="77" t="s">
        <v>432</v>
      </c>
      <c r="AL355" s="4"/>
      <c r="AM355" s="7"/>
      <c r="AN355" s="7"/>
      <c r="AO355" s="7"/>
      <c r="AP355" s="7"/>
      <c r="AQ355" s="7">
        <f t="shared" si="68"/>
        <v>2</v>
      </c>
      <c r="AR355" s="3">
        <f t="shared" si="76"/>
        <v>34</v>
      </c>
      <c r="AS355" s="8">
        <f t="shared" si="67"/>
        <v>5.8823529411764705E-2</v>
      </c>
    </row>
    <row r="356" spans="1:45" ht="25.5" x14ac:dyDescent="0.2">
      <c r="A356" s="141"/>
      <c r="B356" s="112" t="s">
        <v>109</v>
      </c>
      <c r="C356" s="24" t="s">
        <v>113</v>
      </c>
      <c r="D356" s="22"/>
      <c r="E356" s="4"/>
      <c r="F356" s="79" t="s">
        <v>257</v>
      </c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7"/>
      <c r="AJ356" s="7"/>
      <c r="AK356" s="4"/>
      <c r="AL356" s="4"/>
      <c r="AM356" s="7"/>
      <c r="AN356" s="7"/>
      <c r="AO356" s="7"/>
      <c r="AP356" s="7"/>
      <c r="AQ356" s="7">
        <f t="shared" si="68"/>
        <v>1</v>
      </c>
      <c r="AR356" s="3">
        <f t="shared" si="76"/>
        <v>34</v>
      </c>
      <c r="AS356" s="8">
        <f t="shared" si="67"/>
        <v>2.9411764705882353E-2</v>
      </c>
    </row>
    <row r="357" spans="1:45" ht="25.5" x14ac:dyDescent="0.2">
      <c r="A357" s="141"/>
      <c r="B357" s="112"/>
      <c r="C357" s="24" t="s">
        <v>114</v>
      </c>
      <c r="D357" s="22"/>
      <c r="E357" s="4"/>
      <c r="F357" s="79" t="s">
        <v>257</v>
      </c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7"/>
      <c r="AJ357" s="7"/>
      <c r="AK357" s="4"/>
      <c r="AL357" s="4"/>
      <c r="AM357" s="7"/>
      <c r="AN357" s="7"/>
      <c r="AO357" s="7"/>
      <c r="AP357" s="7"/>
      <c r="AQ357" s="7">
        <f t="shared" si="68"/>
        <v>1</v>
      </c>
      <c r="AR357" s="3">
        <f t="shared" si="76"/>
        <v>34</v>
      </c>
      <c r="AS357" s="8">
        <f t="shared" si="67"/>
        <v>2.9411764705882353E-2</v>
      </c>
    </row>
    <row r="358" spans="1:45" ht="25.5" x14ac:dyDescent="0.2">
      <c r="A358" s="141"/>
      <c r="B358" s="112"/>
      <c r="C358" s="24" t="s">
        <v>115</v>
      </c>
      <c r="D358" s="22"/>
      <c r="E358" s="4"/>
      <c r="F358" s="79" t="s">
        <v>257</v>
      </c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7"/>
      <c r="AJ358" s="7"/>
      <c r="AK358" s="4"/>
      <c r="AL358" s="4"/>
      <c r="AM358" s="7"/>
      <c r="AN358" s="7"/>
      <c r="AO358" s="7"/>
      <c r="AP358" s="7"/>
      <c r="AQ358" s="7">
        <f t="shared" si="68"/>
        <v>1</v>
      </c>
      <c r="AR358" s="3">
        <f t="shared" si="76"/>
        <v>34</v>
      </c>
      <c r="AS358" s="8">
        <f t="shared" si="67"/>
        <v>2.9411764705882353E-2</v>
      </c>
    </row>
    <row r="359" spans="1:45" ht="12.75" customHeight="1" x14ac:dyDescent="0.2">
      <c r="A359" s="141"/>
      <c r="B359" s="112" t="s">
        <v>74</v>
      </c>
      <c r="C359" s="24" t="s">
        <v>113</v>
      </c>
      <c r="D359" s="25"/>
      <c r="E359" s="79" t="s">
        <v>168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3"/>
      <c r="U359" s="4"/>
      <c r="V359" s="4"/>
      <c r="W359" s="4"/>
      <c r="X359" s="4"/>
      <c r="Y359" s="4"/>
      <c r="Z359" s="4"/>
      <c r="AA359" s="4"/>
      <c r="AB359" s="4"/>
      <c r="AC359" s="4"/>
      <c r="AD359" s="3"/>
      <c r="AE359" s="4"/>
      <c r="AF359" s="4"/>
      <c r="AG359" s="4"/>
      <c r="AH359" s="4"/>
      <c r="AI359" s="7"/>
      <c r="AJ359" s="77" t="s">
        <v>323</v>
      </c>
      <c r="AK359" s="4"/>
      <c r="AL359" s="4"/>
      <c r="AM359" s="7"/>
      <c r="AN359" s="7"/>
      <c r="AO359" s="7"/>
      <c r="AP359" s="7"/>
      <c r="AQ359" s="7">
        <f t="shared" si="68"/>
        <v>2</v>
      </c>
      <c r="AR359" s="3">
        <f>34*2</f>
        <v>68</v>
      </c>
      <c r="AS359" s="8">
        <f t="shared" si="67"/>
        <v>2.9411764705882353E-2</v>
      </c>
    </row>
    <row r="360" spans="1:45" ht="12.75" customHeight="1" x14ac:dyDescent="0.2">
      <c r="A360" s="141"/>
      <c r="B360" s="112"/>
      <c r="C360" s="24" t="s">
        <v>114</v>
      </c>
      <c r="D360" s="25"/>
      <c r="E360" s="79" t="s">
        <v>168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T360" s="3"/>
      <c r="U360" s="4"/>
      <c r="V360" s="4"/>
      <c r="W360" s="4"/>
      <c r="X360" s="4"/>
      <c r="Y360" s="4"/>
      <c r="Z360" s="4"/>
      <c r="AA360" s="4"/>
      <c r="AB360" s="4"/>
      <c r="AD360" s="3"/>
      <c r="AE360" s="4"/>
      <c r="AF360" s="4"/>
      <c r="AG360" s="4"/>
      <c r="AH360" s="4"/>
      <c r="AI360" s="7"/>
      <c r="AJ360" s="77" t="s">
        <v>323</v>
      </c>
      <c r="AK360" s="4"/>
      <c r="AL360" s="4"/>
      <c r="AM360" s="7"/>
      <c r="AN360" s="7"/>
      <c r="AO360" s="7"/>
      <c r="AP360" s="7"/>
      <c r="AQ360" s="7">
        <f t="shared" si="68"/>
        <v>2</v>
      </c>
      <c r="AR360" s="3">
        <f t="shared" ref="AR360:AR361" si="77">34*2</f>
        <v>68</v>
      </c>
      <c r="AS360" s="8">
        <f t="shared" si="67"/>
        <v>2.9411764705882353E-2</v>
      </c>
    </row>
    <row r="361" spans="1:45" ht="12.75" customHeight="1" x14ac:dyDescent="0.2">
      <c r="A361" s="141"/>
      <c r="B361" s="112"/>
      <c r="C361" s="24" t="s">
        <v>115</v>
      </c>
      <c r="D361" s="22"/>
      <c r="E361" s="79" t="s">
        <v>168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3"/>
      <c r="T361" s="4"/>
      <c r="U361" s="4"/>
      <c r="V361" s="4"/>
      <c r="W361" s="4"/>
      <c r="X361" s="4"/>
      <c r="Y361" s="4"/>
      <c r="Z361" s="4"/>
      <c r="AA361" s="4"/>
      <c r="AB361" s="4"/>
      <c r="AC361" s="3"/>
      <c r="AD361" s="4"/>
      <c r="AE361" s="4"/>
      <c r="AF361" s="4"/>
      <c r="AG361" s="4"/>
      <c r="AH361" s="4"/>
      <c r="AI361" s="7"/>
      <c r="AJ361" s="77" t="s">
        <v>323</v>
      </c>
      <c r="AK361" s="4"/>
      <c r="AL361" s="4"/>
      <c r="AM361" s="7"/>
      <c r="AN361" s="7"/>
      <c r="AO361" s="7"/>
      <c r="AP361" s="7"/>
      <c r="AQ361" s="7">
        <f t="shared" si="68"/>
        <v>2</v>
      </c>
      <c r="AR361" s="3">
        <f t="shared" si="77"/>
        <v>68</v>
      </c>
      <c r="AS361" s="8">
        <f t="shared" si="67"/>
        <v>2.9411764705882353E-2</v>
      </c>
    </row>
    <row r="362" spans="1:45" ht="27" customHeight="1" x14ac:dyDescent="0.2">
      <c r="A362" s="55"/>
      <c r="B362" s="56"/>
      <c r="C362" s="56"/>
      <c r="D362" s="56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5"/>
      <c r="AN362" s="55"/>
      <c r="AO362" s="55"/>
      <c r="AP362" s="55"/>
      <c r="AQ362" s="55"/>
      <c r="AR362" s="55"/>
      <c r="AS362" s="55"/>
    </row>
    <row r="363" spans="1:45" ht="111.75" customHeight="1" x14ac:dyDescent="0.2">
      <c r="A363" s="145" t="s">
        <v>41</v>
      </c>
      <c r="B363" s="146"/>
      <c r="C363" s="146"/>
      <c r="D363" s="147"/>
      <c r="E363" s="129" t="s">
        <v>40</v>
      </c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  <c r="AA363" s="129"/>
      <c r="AB363" s="129"/>
      <c r="AC363" s="129"/>
      <c r="AD363" s="129"/>
      <c r="AE363" s="129"/>
      <c r="AF363" s="129"/>
      <c r="AG363" s="129"/>
      <c r="AH363" s="129"/>
      <c r="AI363" s="129"/>
      <c r="AJ363" s="129"/>
      <c r="AK363" s="129"/>
      <c r="AL363" s="129"/>
      <c r="AM363" s="129"/>
      <c r="AN363" s="129"/>
      <c r="AO363" s="129"/>
      <c r="AP363" s="129"/>
      <c r="AQ363" s="121" t="s">
        <v>20</v>
      </c>
      <c r="AR363" s="142" t="s">
        <v>22</v>
      </c>
      <c r="AS363" s="143" t="s">
        <v>21</v>
      </c>
    </row>
    <row r="364" spans="1:45" ht="12.75" customHeight="1" x14ac:dyDescent="0.2">
      <c r="A364" s="123" t="s">
        <v>0</v>
      </c>
      <c r="B364" s="136"/>
      <c r="C364" s="124"/>
      <c r="D364" s="23" t="s">
        <v>18</v>
      </c>
      <c r="E364" s="112" t="s">
        <v>1</v>
      </c>
      <c r="F364" s="112"/>
      <c r="G364" s="112"/>
      <c r="H364" s="112"/>
      <c r="I364" s="112" t="s">
        <v>2</v>
      </c>
      <c r="J364" s="112"/>
      <c r="K364" s="112"/>
      <c r="L364" s="112"/>
      <c r="M364" s="112" t="s">
        <v>3</v>
      </c>
      <c r="N364" s="112"/>
      <c r="O364" s="112"/>
      <c r="P364" s="112"/>
      <c r="Q364" s="112" t="s">
        <v>4</v>
      </c>
      <c r="R364" s="112"/>
      <c r="S364" s="112"/>
      <c r="T364" s="112"/>
      <c r="U364" s="112" t="s">
        <v>5</v>
      </c>
      <c r="V364" s="112"/>
      <c r="W364" s="112"/>
      <c r="X364" s="112" t="s">
        <v>6</v>
      </c>
      <c r="Y364" s="112"/>
      <c r="Z364" s="112"/>
      <c r="AA364" s="112"/>
      <c r="AB364" s="112" t="s">
        <v>7</v>
      </c>
      <c r="AC364" s="112"/>
      <c r="AD364" s="112"/>
      <c r="AE364" s="112" t="s">
        <v>8</v>
      </c>
      <c r="AF364" s="112"/>
      <c r="AG364" s="112"/>
      <c r="AH364" s="112"/>
      <c r="AI364" s="112"/>
      <c r="AJ364" s="112" t="s">
        <v>9</v>
      </c>
      <c r="AK364" s="112"/>
      <c r="AL364" s="112"/>
      <c r="AM364" s="112" t="s">
        <v>10</v>
      </c>
      <c r="AN364" s="112"/>
      <c r="AO364" s="112"/>
      <c r="AP364" s="112"/>
      <c r="AQ364" s="121"/>
      <c r="AR364" s="142"/>
      <c r="AS364" s="143"/>
    </row>
    <row r="365" spans="1:45" x14ac:dyDescent="0.2">
      <c r="A365" s="125"/>
      <c r="B365" s="137"/>
      <c r="C365" s="126"/>
      <c r="D365" s="23" t="s">
        <v>19</v>
      </c>
      <c r="E365" s="5">
        <v>1</v>
      </c>
      <c r="F365" s="5">
        <v>2</v>
      </c>
      <c r="G365" s="5">
        <v>3</v>
      </c>
      <c r="H365" s="5">
        <v>4</v>
      </c>
      <c r="I365" s="5">
        <v>5</v>
      </c>
      <c r="J365" s="5">
        <v>6</v>
      </c>
      <c r="K365" s="5">
        <v>7</v>
      </c>
      <c r="L365" s="5">
        <v>8</v>
      </c>
      <c r="M365" s="5">
        <v>9</v>
      </c>
      <c r="N365" s="5">
        <v>10</v>
      </c>
      <c r="O365" s="5">
        <v>11</v>
      </c>
      <c r="P365" s="5">
        <v>12</v>
      </c>
      <c r="Q365" s="5">
        <v>13</v>
      </c>
      <c r="R365" s="5">
        <v>14</v>
      </c>
      <c r="S365" s="5">
        <v>15</v>
      </c>
      <c r="T365" s="5">
        <v>16</v>
      </c>
      <c r="U365" s="5">
        <v>17</v>
      </c>
      <c r="V365" s="5">
        <v>18</v>
      </c>
      <c r="W365" s="5">
        <v>19</v>
      </c>
      <c r="X365" s="5">
        <v>20</v>
      </c>
      <c r="Y365" s="5">
        <v>21</v>
      </c>
      <c r="Z365" s="5">
        <v>22</v>
      </c>
      <c r="AA365" s="5">
        <v>23</v>
      </c>
      <c r="AB365" s="5">
        <v>24</v>
      </c>
      <c r="AC365" s="5">
        <v>25</v>
      </c>
      <c r="AD365" s="5">
        <v>26</v>
      </c>
      <c r="AE365" s="5">
        <v>27</v>
      </c>
      <c r="AF365" s="5">
        <v>28</v>
      </c>
      <c r="AG365" s="5">
        <v>29</v>
      </c>
      <c r="AH365" s="5">
        <v>30</v>
      </c>
      <c r="AI365" s="5">
        <v>31</v>
      </c>
      <c r="AJ365" s="5">
        <v>32</v>
      </c>
      <c r="AK365" s="5">
        <v>33</v>
      </c>
      <c r="AL365" s="5">
        <v>34</v>
      </c>
      <c r="AM365" s="5">
        <v>35</v>
      </c>
      <c r="AN365" s="5">
        <v>36</v>
      </c>
      <c r="AO365" s="5">
        <v>37</v>
      </c>
      <c r="AP365" s="5">
        <v>38</v>
      </c>
      <c r="AQ365" s="121"/>
      <c r="AR365" s="142"/>
      <c r="AS365" s="143"/>
    </row>
    <row r="366" spans="1:45" ht="25.5" x14ac:dyDescent="0.2">
      <c r="A366" s="141" t="s">
        <v>25</v>
      </c>
      <c r="B366" s="82" t="s">
        <v>13</v>
      </c>
      <c r="C366" s="44" t="s">
        <v>116</v>
      </c>
      <c r="D366" s="25"/>
      <c r="E366" s="4"/>
      <c r="F366" s="4"/>
      <c r="G366" s="79" t="s">
        <v>295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8" t="s">
        <v>311</v>
      </c>
      <c r="AK366" s="4"/>
      <c r="AL366" s="4"/>
      <c r="AM366" s="7"/>
      <c r="AN366" s="7"/>
      <c r="AO366" s="7"/>
      <c r="AP366" s="7"/>
      <c r="AQ366" s="7">
        <f>COUNTA(E366:AP366)</f>
        <v>2</v>
      </c>
      <c r="AR366" s="68">
        <f>34*2</f>
        <v>68</v>
      </c>
      <c r="AS366" s="8">
        <f t="shared" ref="AS366:AS381" si="78">AQ366/AR366</f>
        <v>2.9411764705882353E-2</v>
      </c>
    </row>
    <row r="367" spans="1:45" ht="25.5" x14ac:dyDescent="0.2">
      <c r="A367" s="141"/>
      <c r="B367" s="82" t="s">
        <v>27</v>
      </c>
      <c r="C367" s="44" t="s">
        <v>116</v>
      </c>
      <c r="D367" s="25"/>
      <c r="E367" s="4"/>
      <c r="F367" s="4"/>
      <c r="G367" s="4"/>
      <c r="H367" s="79" t="s">
        <v>296</v>
      </c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8" t="s">
        <v>311</v>
      </c>
      <c r="AK367" s="4"/>
      <c r="AL367" s="4"/>
      <c r="AM367" s="7"/>
      <c r="AN367" s="7"/>
      <c r="AO367" s="7"/>
      <c r="AP367" s="7"/>
      <c r="AQ367" s="7">
        <f t="shared" ref="AQ367:AQ381" si="79">COUNTA(E367:AP367)</f>
        <v>2</v>
      </c>
      <c r="AR367" s="68">
        <f>34*3</f>
        <v>102</v>
      </c>
      <c r="AS367" s="8">
        <f t="shared" si="78"/>
        <v>1.9607843137254902E-2</v>
      </c>
    </row>
    <row r="368" spans="1:45" ht="36.75" customHeight="1" x14ac:dyDescent="0.2">
      <c r="A368" s="141"/>
      <c r="B368" s="82" t="s">
        <v>12</v>
      </c>
      <c r="C368" s="44" t="s">
        <v>116</v>
      </c>
      <c r="D368" s="22"/>
      <c r="E368" s="4"/>
      <c r="F368" s="79" t="s">
        <v>297</v>
      </c>
      <c r="G368" s="4"/>
      <c r="H368" s="4"/>
      <c r="I368" s="4"/>
      <c r="J368" s="79" t="s">
        <v>274</v>
      </c>
      <c r="K368" s="4"/>
      <c r="L368" s="4"/>
      <c r="M368" s="4"/>
      <c r="N368" s="4"/>
      <c r="O368" s="4"/>
      <c r="P368" s="4"/>
      <c r="Q368" s="4"/>
      <c r="R368" s="4"/>
      <c r="S368" s="79" t="s">
        <v>280</v>
      </c>
      <c r="T368" s="4"/>
      <c r="U368" s="4"/>
      <c r="V368" s="4"/>
      <c r="W368" s="4"/>
      <c r="X368" s="4"/>
      <c r="Y368" s="4"/>
      <c r="Z368" s="4"/>
      <c r="AA368" s="4"/>
      <c r="AB368" s="4"/>
      <c r="AC368" s="79" t="s">
        <v>449</v>
      </c>
      <c r="AD368" s="4"/>
      <c r="AE368" s="4"/>
      <c r="AF368" s="4"/>
      <c r="AG368" s="4"/>
      <c r="AH368" s="4"/>
      <c r="AI368" s="4"/>
      <c r="AJ368" s="48" t="s">
        <v>311</v>
      </c>
      <c r="AK368" s="79" t="s">
        <v>437</v>
      </c>
      <c r="AL368" s="4"/>
      <c r="AM368" s="7"/>
      <c r="AN368" s="7"/>
      <c r="AO368" s="7"/>
      <c r="AP368" s="7"/>
      <c r="AQ368" s="7">
        <f t="shared" si="79"/>
        <v>6</v>
      </c>
      <c r="AR368" s="68">
        <f t="shared" ref="AR368" si="80">34*3</f>
        <v>102</v>
      </c>
      <c r="AS368" s="8">
        <f t="shared" si="78"/>
        <v>5.8823529411764705E-2</v>
      </c>
    </row>
    <row r="369" spans="1:45" ht="35.25" customHeight="1" x14ac:dyDescent="0.2">
      <c r="A369" s="141"/>
      <c r="B369" s="82" t="s">
        <v>117</v>
      </c>
      <c r="C369" s="44" t="s">
        <v>116</v>
      </c>
      <c r="D369" s="25"/>
      <c r="E369" s="4"/>
      <c r="F369" s="4"/>
      <c r="G369" s="4"/>
      <c r="I369" s="3"/>
      <c r="J369" s="4"/>
      <c r="K369" s="4"/>
      <c r="L369" s="4"/>
      <c r="M369" s="4"/>
      <c r="N369" s="4"/>
      <c r="O369" s="4"/>
      <c r="P369" s="4"/>
      <c r="Q369" s="4"/>
      <c r="S369" s="4"/>
      <c r="T369" s="79" t="s">
        <v>282</v>
      </c>
      <c r="U369" s="4"/>
      <c r="V369" s="4"/>
      <c r="W369" s="4"/>
      <c r="X369" s="4"/>
      <c r="Y369" s="4"/>
      <c r="Z369" s="4"/>
      <c r="AA369" s="4"/>
      <c r="AB369" s="79" t="s">
        <v>448</v>
      </c>
      <c r="AC369" s="4"/>
      <c r="AD369" s="4"/>
      <c r="AE369" s="4"/>
      <c r="AF369" s="4"/>
      <c r="AG369" s="4"/>
      <c r="AH369" s="4"/>
      <c r="AI369" s="4"/>
      <c r="AJ369" s="48" t="s">
        <v>311</v>
      </c>
      <c r="AK369" s="79" t="s">
        <v>435</v>
      </c>
      <c r="AL369" s="4"/>
      <c r="AM369" s="7"/>
      <c r="AN369" s="7"/>
      <c r="AO369" s="7"/>
      <c r="AP369" s="7"/>
      <c r="AQ369" s="7">
        <f t="shared" si="79"/>
        <v>4</v>
      </c>
      <c r="AR369" s="68">
        <f>34*2</f>
        <v>68</v>
      </c>
      <c r="AS369" s="8">
        <f t="shared" si="78"/>
        <v>5.8823529411764705E-2</v>
      </c>
    </row>
    <row r="370" spans="1:45" ht="25.5" x14ac:dyDescent="0.2">
      <c r="A370" s="141"/>
      <c r="B370" s="82" t="s">
        <v>101</v>
      </c>
      <c r="C370" s="44" t="s">
        <v>116</v>
      </c>
      <c r="D370" s="25"/>
      <c r="E370" s="4"/>
      <c r="F370" s="4"/>
      <c r="G370" s="4"/>
      <c r="H370" s="4"/>
      <c r="I370" s="4"/>
      <c r="J370" s="4"/>
      <c r="K370" s="79" t="s">
        <v>276</v>
      </c>
      <c r="L370" s="4"/>
      <c r="M370" s="4"/>
      <c r="N370" s="4"/>
      <c r="O370" s="4"/>
      <c r="P370" s="4"/>
      <c r="Q370" s="79" t="s">
        <v>278</v>
      </c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7"/>
      <c r="AJ370" s="48" t="s">
        <v>311</v>
      </c>
      <c r="AK370" s="4"/>
      <c r="AL370" s="4"/>
      <c r="AM370" s="7"/>
      <c r="AN370" s="7"/>
      <c r="AO370" s="7"/>
      <c r="AP370" s="7"/>
      <c r="AQ370" s="7">
        <f t="shared" si="79"/>
        <v>3</v>
      </c>
      <c r="AR370" s="68">
        <f t="shared" ref="AR370:AR371" si="81">34*2</f>
        <v>68</v>
      </c>
      <c r="AS370" s="8">
        <f t="shared" si="78"/>
        <v>4.4117647058823532E-2</v>
      </c>
    </row>
    <row r="371" spans="1:45" ht="25.5" x14ac:dyDescent="0.2">
      <c r="A371" s="141"/>
      <c r="B371" s="82" t="s">
        <v>102</v>
      </c>
      <c r="C371" s="44" t="s">
        <v>116</v>
      </c>
      <c r="D371" s="22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79" t="s">
        <v>281</v>
      </c>
      <c r="Q371" s="4"/>
      <c r="R371" s="4"/>
      <c r="S371" s="4"/>
      <c r="T371" s="4"/>
      <c r="U371" s="4"/>
      <c r="V371" s="4"/>
      <c r="W371" s="4"/>
      <c r="X371" s="4"/>
      <c r="Y371" s="79" t="s">
        <v>447</v>
      </c>
      <c r="Z371" s="4"/>
      <c r="AA371" s="4"/>
      <c r="AB371" s="4"/>
      <c r="AC371" s="4"/>
      <c r="AD371" s="4"/>
      <c r="AE371" s="4"/>
      <c r="AF371" s="4"/>
      <c r="AG371" s="4"/>
      <c r="AH371" s="4"/>
      <c r="AI371" s="7"/>
      <c r="AJ371" s="48" t="s">
        <v>311</v>
      </c>
      <c r="AK371" s="79" t="s">
        <v>338</v>
      </c>
      <c r="AL371" s="4"/>
      <c r="AM371" s="7"/>
      <c r="AN371" s="7"/>
      <c r="AO371" s="7"/>
      <c r="AP371" s="7"/>
      <c r="AQ371" s="7">
        <f t="shared" si="79"/>
        <v>4</v>
      </c>
      <c r="AR371" s="68">
        <f t="shared" si="81"/>
        <v>68</v>
      </c>
      <c r="AS371" s="8">
        <f t="shared" si="78"/>
        <v>5.8823529411764705E-2</v>
      </c>
    </row>
    <row r="372" spans="1:45" x14ac:dyDescent="0.2">
      <c r="A372" s="141"/>
      <c r="B372" s="82" t="s">
        <v>35</v>
      </c>
      <c r="C372" s="44" t="s">
        <v>116</v>
      </c>
      <c r="D372" s="25"/>
      <c r="E372" s="79" t="s">
        <v>298</v>
      </c>
      <c r="F372" s="4"/>
      <c r="G372" s="4"/>
      <c r="I372" s="79" t="s">
        <v>273</v>
      </c>
      <c r="J372" s="4"/>
      <c r="K372" s="79" t="s">
        <v>277</v>
      </c>
      <c r="L372" s="4"/>
      <c r="M372" s="4"/>
      <c r="N372" s="4"/>
      <c r="O372" s="4"/>
      <c r="P372" s="4"/>
      <c r="Q372" s="4"/>
      <c r="R372" s="79" t="s">
        <v>279</v>
      </c>
      <c r="S372" s="4"/>
      <c r="T372" s="4"/>
      <c r="U372" s="79" t="s">
        <v>441</v>
      </c>
      <c r="V372" s="4"/>
      <c r="W372" s="79" t="s">
        <v>442</v>
      </c>
      <c r="X372" s="4"/>
      <c r="Y372" s="4"/>
      <c r="Z372" s="4"/>
      <c r="AA372" s="79" t="s">
        <v>443</v>
      </c>
      <c r="AB372" s="4"/>
      <c r="AC372" s="79" t="s">
        <v>445</v>
      </c>
      <c r="AD372" s="4"/>
      <c r="AE372" s="4"/>
      <c r="AF372" s="79" t="s">
        <v>444</v>
      </c>
      <c r="AG372" s="4"/>
      <c r="AH372" s="4"/>
      <c r="AI372" s="7"/>
      <c r="AJ372" s="48" t="s">
        <v>311</v>
      </c>
      <c r="AK372" s="79" t="s">
        <v>446</v>
      </c>
      <c r="AL372" s="4"/>
      <c r="AM372" s="7"/>
      <c r="AN372" s="7"/>
      <c r="AO372" s="7"/>
      <c r="AP372" s="7"/>
      <c r="AQ372" s="7">
        <f t="shared" si="79"/>
        <v>11</v>
      </c>
      <c r="AR372" s="68">
        <v>136</v>
      </c>
      <c r="AS372" s="8">
        <f t="shared" si="78"/>
        <v>8.0882352941176475E-2</v>
      </c>
    </row>
    <row r="373" spans="1:45" ht="32.25" customHeight="1" x14ac:dyDescent="0.2">
      <c r="A373" s="141"/>
      <c r="B373" s="82" t="s">
        <v>34</v>
      </c>
      <c r="C373" s="44" t="s">
        <v>116</v>
      </c>
      <c r="D373" s="25"/>
      <c r="E373" s="79" t="s">
        <v>299</v>
      </c>
      <c r="F373" s="4"/>
      <c r="G373" s="4"/>
      <c r="H373" s="4"/>
      <c r="I373" s="4"/>
      <c r="J373" s="4"/>
      <c r="K373" s="4"/>
      <c r="L373" s="4"/>
      <c r="M373" s="4"/>
      <c r="N373" s="79" t="s">
        <v>250</v>
      </c>
      <c r="O373" s="4"/>
      <c r="P373" s="4"/>
      <c r="Q373" s="4"/>
      <c r="R373" s="4"/>
      <c r="S373" s="4"/>
      <c r="T373" s="4"/>
      <c r="U373" s="4"/>
      <c r="V373" s="4"/>
      <c r="W373" s="4"/>
      <c r="X373" s="79" t="s">
        <v>379</v>
      </c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7"/>
      <c r="AJ373" s="48" t="s">
        <v>311</v>
      </c>
      <c r="AK373" s="4"/>
      <c r="AL373" s="79" t="s">
        <v>452</v>
      </c>
      <c r="AM373" s="7"/>
      <c r="AN373" s="7"/>
      <c r="AO373" s="7"/>
      <c r="AP373" s="7"/>
      <c r="AQ373" s="7">
        <f t="shared" si="79"/>
        <v>5</v>
      </c>
      <c r="AR373" s="68">
        <f>34*2</f>
        <v>68</v>
      </c>
      <c r="AS373" s="8">
        <f t="shared" si="78"/>
        <v>7.3529411764705885E-2</v>
      </c>
    </row>
    <row r="374" spans="1:45" ht="25.5" x14ac:dyDescent="0.2">
      <c r="A374" s="141"/>
      <c r="B374" s="24" t="s">
        <v>37</v>
      </c>
      <c r="C374" s="44" t="s">
        <v>116</v>
      </c>
      <c r="D374" s="25"/>
      <c r="E374" s="4"/>
      <c r="F374" s="4"/>
      <c r="H374" s="79" t="s">
        <v>301</v>
      </c>
      <c r="I374" s="4"/>
      <c r="J374" s="4"/>
      <c r="K374" s="4"/>
      <c r="L374" s="4"/>
      <c r="M374" s="4"/>
      <c r="N374" s="4"/>
      <c r="O374" s="4"/>
      <c r="P374" s="4"/>
      <c r="Q374" s="79" t="s">
        <v>283</v>
      </c>
      <c r="R374" s="4"/>
      <c r="S374" s="4"/>
      <c r="T374" s="4"/>
      <c r="U374" s="81"/>
      <c r="V374" s="4"/>
      <c r="W374" s="4"/>
      <c r="X374" s="4"/>
      <c r="Y374" s="4"/>
      <c r="Z374" s="4"/>
      <c r="AA374" s="4"/>
      <c r="AB374" s="4"/>
      <c r="AC374" s="4"/>
      <c r="AD374" s="4"/>
      <c r="AE374" s="79" t="s">
        <v>439</v>
      </c>
      <c r="AF374" s="4"/>
      <c r="AG374" s="4"/>
      <c r="AH374" s="4"/>
      <c r="AI374" s="7"/>
      <c r="AJ374" s="7"/>
      <c r="AK374" s="4"/>
      <c r="AL374" s="4"/>
      <c r="AM374" s="7"/>
      <c r="AN374" s="7"/>
      <c r="AO374" s="7"/>
      <c r="AP374" s="7"/>
      <c r="AQ374" s="7">
        <f t="shared" si="79"/>
        <v>3</v>
      </c>
      <c r="AR374" s="68">
        <f>34*1</f>
        <v>34</v>
      </c>
      <c r="AS374" s="8">
        <f t="shared" si="78"/>
        <v>8.8235294117647065E-2</v>
      </c>
    </row>
    <row r="375" spans="1:45" ht="25.5" x14ac:dyDescent="0.2">
      <c r="A375" s="141"/>
      <c r="B375" s="24" t="s">
        <v>29</v>
      </c>
      <c r="C375" s="44" t="s">
        <v>116</v>
      </c>
      <c r="D375" s="25"/>
      <c r="E375" s="4"/>
      <c r="F375" s="4"/>
      <c r="G375" s="79" t="s">
        <v>302</v>
      </c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7"/>
      <c r="AJ375" s="48" t="s">
        <v>311</v>
      </c>
      <c r="AK375" s="4"/>
      <c r="AL375" s="4"/>
      <c r="AM375" s="7"/>
      <c r="AN375" s="7"/>
      <c r="AO375" s="7"/>
      <c r="AP375" s="7"/>
      <c r="AQ375" s="7">
        <f t="shared" si="79"/>
        <v>2</v>
      </c>
      <c r="AR375" s="68">
        <f t="shared" ref="AR375" si="82">34*1</f>
        <v>34</v>
      </c>
      <c r="AS375" s="8">
        <f t="shared" si="78"/>
        <v>5.8823529411764705E-2</v>
      </c>
    </row>
    <row r="376" spans="1:45" ht="20.25" customHeight="1" x14ac:dyDescent="0.2">
      <c r="A376" s="141"/>
      <c r="B376" s="82" t="s">
        <v>28</v>
      </c>
      <c r="C376" s="44" t="s">
        <v>116</v>
      </c>
      <c r="D376" s="25"/>
      <c r="F376" s="79" t="s">
        <v>300</v>
      </c>
      <c r="G376" s="4"/>
      <c r="H376" s="4"/>
      <c r="I376" s="4"/>
      <c r="J376" s="4"/>
      <c r="K376" s="79" t="s">
        <v>224</v>
      </c>
      <c r="L376" s="4"/>
      <c r="M376" s="4"/>
      <c r="N376" s="4"/>
      <c r="O376" s="4"/>
      <c r="P376" s="4"/>
      <c r="Q376" s="4"/>
      <c r="R376" s="4"/>
      <c r="S376" s="4"/>
      <c r="T376" s="79" t="s">
        <v>254</v>
      </c>
      <c r="U376" s="4"/>
      <c r="V376" s="4"/>
      <c r="W376" s="4"/>
      <c r="X376" s="4"/>
      <c r="Y376" s="4"/>
      <c r="Z376" s="4"/>
      <c r="AA376" s="4"/>
      <c r="AB376" s="4"/>
      <c r="AC376" s="79" t="s">
        <v>383</v>
      </c>
      <c r="AD376" s="4"/>
      <c r="AE376" s="4"/>
      <c r="AF376" s="4"/>
      <c r="AG376" s="4"/>
      <c r="AH376" s="4"/>
      <c r="AI376" s="7"/>
      <c r="AJ376" s="48" t="s">
        <v>311</v>
      </c>
      <c r="AK376" s="79" t="s">
        <v>436</v>
      </c>
      <c r="AL376" s="4"/>
      <c r="AM376" s="7"/>
      <c r="AN376" s="7"/>
      <c r="AO376" s="7"/>
      <c r="AP376" s="7"/>
      <c r="AQ376" s="7">
        <f t="shared" si="79"/>
        <v>6</v>
      </c>
      <c r="AR376" s="68">
        <f>34*2</f>
        <v>68</v>
      </c>
      <c r="AS376" s="8">
        <f t="shared" si="78"/>
        <v>8.8235294117647065E-2</v>
      </c>
    </row>
    <row r="377" spans="1:45" ht="25.5" x14ac:dyDescent="0.2">
      <c r="A377" s="141"/>
      <c r="B377" s="82" t="s">
        <v>32</v>
      </c>
      <c r="C377" s="44" t="s">
        <v>116</v>
      </c>
      <c r="D377" s="25"/>
      <c r="E377" s="4"/>
      <c r="F377" s="4"/>
      <c r="G377" s="79" t="s">
        <v>305</v>
      </c>
      <c r="H377" s="4"/>
      <c r="I377" s="4"/>
      <c r="J377" s="4"/>
      <c r="K377" s="79" t="s">
        <v>275</v>
      </c>
      <c r="L377" s="4"/>
      <c r="M377" s="4"/>
      <c r="N377" s="4"/>
      <c r="O377" s="4"/>
      <c r="P377" s="4"/>
      <c r="Q377" s="4"/>
      <c r="R377" s="4"/>
      <c r="S377" s="4"/>
      <c r="T377" s="79" t="s">
        <v>255</v>
      </c>
      <c r="U377" s="4"/>
      <c r="V377" s="4"/>
      <c r="W377" s="4"/>
      <c r="X377" s="4"/>
      <c r="Y377" s="4"/>
      <c r="Z377" s="4"/>
      <c r="AA377" s="4"/>
      <c r="AB377" s="4"/>
      <c r="AC377" s="4"/>
      <c r="AD377" s="79" t="s">
        <v>450</v>
      </c>
      <c r="AE377" s="4"/>
      <c r="AF377" s="4"/>
      <c r="AG377" s="4"/>
      <c r="AH377" s="4"/>
      <c r="AI377" s="7"/>
      <c r="AJ377" s="48" t="s">
        <v>311</v>
      </c>
      <c r="AK377" s="79" t="s">
        <v>451</v>
      </c>
      <c r="AL377" s="4"/>
      <c r="AM377" s="7"/>
      <c r="AN377" s="7"/>
      <c r="AO377" s="7"/>
      <c r="AP377" s="7"/>
      <c r="AQ377" s="7">
        <f t="shared" si="79"/>
        <v>6</v>
      </c>
      <c r="AR377" s="68">
        <f>34*4</f>
        <v>136</v>
      </c>
      <c r="AS377" s="8">
        <f t="shared" si="78"/>
        <v>4.4117647058823532E-2</v>
      </c>
    </row>
    <row r="378" spans="1:45" ht="25.5" x14ac:dyDescent="0.2">
      <c r="A378" s="141"/>
      <c r="B378" s="82" t="s">
        <v>30</v>
      </c>
      <c r="C378" s="44" t="s">
        <v>116</v>
      </c>
      <c r="D378" s="25"/>
      <c r="E378" s="4"/>
      <c r="F378" s="4"/>
      <c r="G378" s="79" t="s">
        <v>303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7"/>
      <c r="AJ378" s="48" t="s">
        <v>311</v>
      </c>
      <c r="AK378" s="4"/>
      <c r="AL378" s="4"/>
      <c r="AM378" s="7"/>
      <c r="AN378" s="7"/>
      <c r="AO378" s="7"/>
      <c r="AP378" s="7"/>
      <c r="AQ378" s="7">
        <f t="shared" si="79"/>
        <v>2</v>
      </c>
      <c r="AR378" s="68">
        <f>34*1</f>
        <v>34</v>
      </c>
      <c r="AS378" s="8">
        <f t="shared" si="78"/>
        <v>5.8823529411764705E-2</v>
      </c>
    </row>
    <row r="379" spans="1:45" ht="27" customHeight="1" x14ac:dyDescent="0.2">
      <c r="A379" s="141"/>
      <c r="B379" s="24" t="s">
        <v>109</v>
      </c>
      <c r="C379" s="44" t="s">
        <v>116</v>
      </c>
      <c r="D379" s="25"/>
      <c r="F379" s="79" t="s">
        <v>304</v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7"/>
      <c r="AJ379" s="7"/>
      <c r="AK379" s="4"/>
      <c r="AL379" s="79" t="s">
        <v>453</v>
      </c>
      <c r="AM379" s="7"/>
      <c r="AN379" s="7"/>
      <c r="AO379" s="7"/>
      <c r="AP379" s="7"/>
      <c r="AQ379" s="7">
        <f t="shared" si="79"/>
        <v>2</v>
      </c>
      <c r="AR379" s="68">
        <f t="shared" ref="AR379" si="83">34*1</f>
        <v>34</v>
      </c>
      <c r="AS379" s="8">
        <f t="shared" si="78"/>
        <v>5.8823529411764705E-2</v>
      </c>
    </row>
    <row r="380" spans="1:45" ht="25.5" x14ac:dyDescent="0.2">
      <c r="A380" s="141"/>
      <c r="B380" s="24" t="s">
        <v>74</v>
      </c>
      <c r="C380" s="44" t="s">
        <v>116</v>
      </c>
      <c r="D380" s="25"/>
      <c r="E380" s="4"/>
      <c r="F380" s="79" t="s">
        <v>168</v>
      </c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7"/>
      <c r="AJ380" s="77" t="s">
        <v>323</v>
      </c>
      <c r="AK380" s="4"/>
      <c r="AL380" s="4"/>
      <c r="AM380" s="7"/>
      <c r="AN380" s="7"/>
      <c r="AO380" s="7"/>
      <c r="AP380" s="7"/>
      <c r="AQ380" s="7">
        <f t="shared" si="79"/>
        <v>2</v>
      </c>
      <c r="AR380" s="68">
        <f>34*2</f>
        <v>68</v>
      </c>
      <c r="AS380" s="8">
        <f t="shared" si="78"/>
        <v>2.9411764705882353E-2</v>
      </c>
    </row>
    <row r="381" spans="1:45" ht="50.25" customHeight="1" x14ac:dyDescent="0.2">
      <c r="A381" s="141"/>
      <c r="B381" s="82" t="s">
        <v>118</v>
      </c>
      <c r="C381" s="44" t="s">
        <v>116</v>
      </c>
      <c r="D381" s="2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79" t="s">
        <v>454</v>
      </c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7"/>
      <c r="AJ381" s="85"/>
      <c r="AK381" s="4"/>
      <c r="AL381" s="4"/>
      <c r="AM381" s="7"/>
      <c r="AN381" s="7"/>
      <c r="AO381" s="7"/>
      <c r="AP381" s="7"/>
      <c r="AQ381" s="7">
        <f t="shared" si="79"/>
        <v>1</v>
      </c>
      <c r="AR381" s="68">
        <f>34*1</f>
        <v>34</v>
      </c>
      <c r="AS381" s="8">
        <f t="shared" si="78"/>
        <v>2.9411764705882353E-2</v>
      </c>
    </row>
    <row r="382" spans="1:45" ht="23.25" customHeight="1" x14ac:dyDescent="0.2">
      <c r="A382" s="55"/>
      <c r="B382" s="56"/>
      <c r="C382" s="56"/>
      <c r="D382" s="56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5"/>
      <c r="AN382" s="55"/>
      <c r="AO382" s="55"/>
      <c r="AP382" s="55"/>
      <c r="AQ382" s="55"/>
      <c r="AR382" s="55"/>
      <c r="AS382" s="55"/>
    </row>
    <row r="383" spans="1:45" ht="124.5" customHeight="1" x14ac:dyDescent="0.2">
      <c r="A383" s="145" t="s">
        <v>42</v>
      </c>
      <c r="B383" s="146"/>
      <c r="C383" s="146"/>
      <c r="D383" s="147"/>
      <c r="E383" s="129" t="s">
        <v>40</v>
      </c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  <c r="AA383" s="129"/>
      <c r="AB383" s="129"/>
      <c r="AC383" s="129"/>
      <c r="AD383" s="129"/>
      <c r="AE383" s="129"/>
      <c r="AF383" s="129"/>
      <c r="AG383" s="129"/>
      <c r="AH383" s="129"/>
      <c r="AI383" s="129"/>
      <c r="AJ383" s="129"/>
      <c r="AK383" s="129"/>
      <c r="AL383" s="129"/>
      <c r="AM383" s="129"/>
      <c r="AN383" s="129"/>
      <c r="AO383" s="129"/>
      <c r="AP383" s="129"/>
      <c r="AQ383" s="142" t="s">
        <v>20</v>
      </c>
      <c r="AR383" s="142" t="s">
        <v>22</v>
      </c>
      <c r="AS383" s="143" t="s">
        <v>21</v>
      </c>
    </row>
    <row r="384" spans="1:45" ht="12" customHeight="1" x14ac:dyDescent="0.2">
      <c r="A384" s="123" t="s">
        <v>0</v>
      </c>
      <c r="B384" s="136"/>
      <c r="C384" s="124"/>
      <c r="D384" s="23" t="s">
        <v>18</v>
      </c>
      <c r="E384" s="112" t="s">
        <v>1</v>
      </c>
      <c r="F384" s="112"/>
      <c r="G384" s="112"/>
      <c r="H384" s="112"/>
      <c r="I384" s="112" t="s">
        <v>2</v>
      </c>
      <c r="J384" s="112"/>
      <c r="K384" s="112"/>
      <c r="L384" s="112"/>
      <c r="M384" s="112" t="s">
        <v>3</v>
      </c>
      <c r="N384" s="112"/>
      <c r="O384" s="112"/>
      <c r="P384" s="112"/>
      <c r="Q384" s="112" t="s">
        <v>4</v>
      </c>
      <c r="R384" s="112"/>
      <c r="S384" s="112"/>
      <c r="T384" s="112"/>
      <c r="U384" s="112" t="s">
        <v>5</v>
      </c>
      <c r="V384" s="112"/>
      <c r="W384" s="112"/>
      <c r="X384" s="112" t="s">
        <v>6</v>
      </c>
      <c r="Y384" s="112"/>
      <c r="Z384" s="112"/>
      <c r="AA384" s="112"/>
      <c r="AB384" s="112" t="s">
        <v>7</v>
      </c>
      <c r="AC384" s="112"/>
      <c r="AD384" s="112"/>
      <c r="AE384" s="112" t="s">
        <v>8</v>
      </c>
      <c r="AF384" s="112"/>
      <c r="AG384" s="112"/>
      <c r="AH384" s="112"/>
      <c r="AI384" s="112"/>
      <c r="AJ384" s="112" t="s">
        <v>9</v>
      </c>
      <c r="AK384" s="112"/>
      <c r="AL384" s="112"/>
      <c r="AM384" s="112" t="s">
        <v>10</v>
      </c>
      <c r="AN384" s="112"/>
      <c r="AO384" s="112"/>
      <c r="AP384" s="112"/>
      <c r="AQ384" s="142"/>
      <c r="AR384" s="142"/>
      <c r="AS384" s="143"/>
    </row>
    <row r="385" spans="1:45" ht="27" customHeight="1" x14ac:dyDescent="0.2">
      <c r="A385" s="125"/>
      <c r="B385" s="137"/>
      <c r="C385" s="126"/>
      <c r="D385" s="23" t="s">
        <v>19</v>
      </c>
      <c r="E385" s="5">
        <v>1</v>
      </c>
      <c r="F385" s="5">
        <v>2</v>
      </c>
      <c r="G385" s="5">
        <v>3</v>
      </c>
      <c r="H385" s="5">
        <v>4</v>
      </c>
      <c r="I385" s="5">
        <v>5</v>
      </c>
      <c r="J385" s="5">
        <v>6</v>
      </c>
      <c r="K385" s="5">
        <v>7</v>
      </c>
      <c r="L385" s="5">
        <v>8</v>
      </c>
      <c r="M385" s="5">
        <v>9</v>
      </c>
      <c r="N385" s="5">
        <v>10</v>
      </c>
      <c r="O385" s="5">
        <v>11</v>
      </c>
      <c r="P385" s="5">
        <v>12</v>
      </c>
      <c r="Q385" s="5">
        <v>13</v>
      </c>
      <c r="R385" s="5">
        <v>14</v>
      </c>
      <c r="S385" s="5">
        <v>15</v>
      </c>
      <c r="T385" s="5">
        <v>16</v>
      </c>
      <c r="U385" s="5">
        <v>17</v>
      </c>
      <c r="V385" s="5">
        <v>18</v>
      </c>
      <c r="W385" s="5">
        <v>19</v>
      </c>
      <c r="X385" s="5">
        <v>20</v>
      </c>
      <c r="Y385" s="5">
        <v>21</v>
      </c>
      <c r="Z385" s="5">
        <v>22</v>
      </c>
      <c r="AA385" s="5">
        <v>23</v>
      </c>
      <c r="AB385" s="5">
        <v>24</v>
      </c>
      <c r="AC385" s="5">
        <v>25</v>
      </c>
      <c r="AD385" s="5">
        <v>26</v>
      </c>
      <c r="AE385" s="5">
        <v>27</v>
      </c>
      <c r="AF385" s="5">
        <v>28</v>
      </c>
      <c r="AG385" s="5">
        <v>29</v>
      </c>
      <c r="AH385" s="5">
        <v>30</v>
      </c>
      <c r="AI385" s="5">
        <v>31</v>
      </c>
      <c r="AJ385" s="5">
        <v>32</v>
      </c>
      <c r="AK385" s="5">
        <v>33</v>
      </c>
      <c r="AL385" s="5">
        <v>34</v>
      </c>
      <c r="AM385" s="5">
        <v>35</v>
      </c>
      <c r="AN385" s="5">
        <v>36</v>
      </c>
      <c r="AO385" s="5">
        <v>37</v>
      </c>
      <c r="AP385" s="5">
        <v>38</v>
      </c>
      <c r="AQ385" s="142"/>
      <c r="AR385" s="142"/>
      <c r="AS385" s="143"/>
    </row>
    <row r="386" spans="1:45" ht="25.5" customHeight="1" x14ac:dyDescent="0.2">
      <c r="A386" s="141" t="s">
        <v>25</v>
      </c>
      <c r="B386" s="82" t="s">
        <v>13</v>
      </c>
      <c r="C386" s="44" t="s">
        <v>119</v>
      </c>
      <c r="D386" s="25"/>
      <c r="E386" s="4"/>
      <c r="F386" s="4"/>
      <c r="G386" s="79" t="s">
        <v>284</v>
      </c>
      <c r="H386" s="4"/>
      <c r="I386" s="4"/>
      <c r="J386" s="4"/>
      <c r="K386" s="4"/>
      <c r="L386" s="4"/>
      <c r="M386" s="4"/>
      <c r="N386" s="4"/>
      <c r="O386" s="4"/>
      <c r="P386" s="79" t="s">
        <v>229</v>
      </c>
      <c r="Q386" s="4"/>
      <c r="R386" s="4"/>
      <c r="S386" s="48" t="s">
        <v>479</v>
      </c>
      <c r="T386" s="4"/>
      <c r="U386" s="4"/>
      <c r="V386" s="4"/>
      <c r="W386" s="4"/>
      <c r="X386" s="4"/>
      <c r="Y386" s="79" t="s">
        <v>380</v>
      </c>
      <c r="Z386" s="4"/>
      <c r="AA386" s="4"/>
      <c r="AB386" s="4"/>
      <c r="AC386" s="4"/>
      <c r="AD386" s="79" t="s">
        <v>460</v>
      </c>
      <c r="AE386" s="4"/>
      <c r="AF386" s="4"/>
      <c r="AG386" s="4"/>
      <c r="AH386" s="4"/>
      <c r="AI386" s="4"/>
      <c r="AJ386" s="79" t="s">
        <v>404</v>
      </c>
      <c r="AK386" s="4"/>
      <c r="AL386" s="79" t="s">
        <v>469</v>
      </c>
      <c r="AM386" s="7"/>
      <c r="AN386" s="7"/>
      <c r="AO386" s="7"/>
      <c r="AP386" s="7"/>
      <c r="AQ386" s="7">
        <f>COUNTA(E386:AP386)</f>
        <v>7</v>
      </c>
      <c r="AR386" s="68">
        <f>34*2</f>
        <v>68</v>
      </c>
      <c r="AS386" s="8">
        <f t="shared" ref="AS386:AS401" si="84">AQ386/AR386</f>
        <v>0.10294117647058823</v>
      </c>
    </row>
    <row r="387" spans="1:45" ht="29.25" customHeight="1" x14ac:dyDescent="0.2">
      <c r="A387" s="141"/>
      <c r="B387" s="82" t="s">
        <v>27</v>
      </c>
      <c r="C387" s="44" t="s">
        <v>119</v>
      </c>
      <c r="D387" s="25"/>
      <c r="E387" s="4"/>
      <c r="F387" s="79" t="s">
        <v>177</v>
      </c>
      <c r="G387" s="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79" t="s">
        <v>230</v>
      </c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79" t="s">
        <v>474</v>
      </c>
      <c r="AG387" s="4"/>
      <c r="AH387" s="4"/>
      <c r="AI387" s="4"/>
      <c r="AJ387" s="4"/>
      <c r="AK387" s="4"/>
      <c r="AL387" s="4"/>
      <c r="AM387" s="7"/>
      <c r="AN387" s="7"/>
      <c r="AO387" s="7"/>
      <c r="AP387" s="7"/>
      <c r="AQ387" s="7">
        <f>COUNTA(E387:AP387)</f>
        <v>3</v>
      </c>
      <c r="AR387" s="68">
        <f>34*3</f>
        <v>102</v>
      </c>
      <c r="AS387" s="8">
        <f t="shared" si="84"/>
        <v>2.9411764705882353E-2</v>
      </c>
    </row>
    <row r="388" spans="1:45" ht="76.5" x14ac:dyDescent="0.2">
      <c r="A388" s="141"/>
      <c r="B388" s="82" t="s">
        <v>12</v>
      </c>
      <c r="C388" s="44" t="s">
        <v>119</v>
      </c>
      <c r="D388" s="22"/>
      <c r="E388" s="79" t="s">
        <v>169</v>
      </c>
      <c r="F388" s="4"/>
      <c r="G388" s="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79" t="s">
        <v>242</v>
      </c>
      <c r="T388" s="4"/>
      <c r="U388" s="4"/>
      <c r="V388" s="4"/>
      <c r="W388" s="4"/>
      <c r="X388" s="4"/>
      <c r="Y388" s="4"/>
      <c r="Z388" s="4"/>
      <c r="AA388" s="4"/>
      <c r="AB388" s="4"/>
      <c r="AC388" s="79" t="s">
        <v>459</v>
      </c>
      <c r="AD388" s="4"/>
      <c r="AE388" s="4"/>
      <c r="AF388" s="4"/>
      <c r="AG388" s="4"/>
      <c r="AH388" s="4"/>
      <c r="AI388" s="4"/>
      <c r="AJ388" s="4"/>
      <c r="AK388" s="79" t="s">
        <v>446</v>
      </c>
      <c r="AL388" s="4"/>
      <c r="AM388" s="7"/>
      <c r="AN388" s="7"/>
      <c r="AO388" s="7"/>
      <c r="AP388" s="7"/>
      <c r="AQ388" s="7">
        <f t="shared" ref="AQ388:AQ401" si="85">COUNTA(E388:AP388)</f>
        <v>4</v>
      </c>
      <c r="AR388" s="68">
        <f t="shared" ref="AR388" si="86">34*3</f>
        <v>102</v>
      </c>
      <c r="AS388" s="8">
        <f t="shared" si="84"/>
        <v>3.9215686274509803E-2</v>
      </c>
    </row>
    <row r="389" spans="1:45" ht="38.25" x14ac:dyDescent="0.2">
      <c r="A389" s="141"/>
      <c r="B389" s="82" t="s">
        <v>117</v>
      </c>
      <c r="C389" s="44" t="s">
        <v>119</v>
      </c>
      <c r="D389" s="25"/>
      <c r="E389" s="4"/>
      <c r="F389" s="4"/>
      <c r="G389" s="3"/>
      <c r="H389" s="3"/>
      <c r="I389" s="3"/>
      <c r="J389" s="4"/>
      <c r="K389" s="79" t="s">
        <v>248</v>
      </c>
      <c r="L389" s="4"/>
      <c r="M389" s="4"/>
      <c r="N389" s="4"/>
      <c r="O389" s="4"/>
      <c r="P389" s="4"/>
      <c r="Q389" s="4"/>
      <c r="R389" s="4"/>
      <c r="S389" s="4"/>
      <c r="T389" s="4"/>
      <c r="U389" s="4"/>
      <c r="W389" s="87" t="s">
        <v>456</v>
      </c>
      <c r="X389" s="4"/>
      <c r="Y389" s="4"/>
      <c r="Z389" s="79" t="s">
        <v>457</v>
      </c>
      <c r="AA389" s="4"/>
      <c r="AB389" s="4"/>
      <c r="AC389" s="4"/>
      <c r="AD389" s="4"/>
      <c r="AE389" s="4"/>
      <c r="AF389" s="79" t="s">
        <v>462</v>
      </c>
      <c r="AG389" s="4"/>
      <c r="AH389" s="4"/>
      <c r="AI389" s="4"/>
      <c r="AJ389" s="79" t="s">
        <v>465</v>
      </c>
      <c r="AK389" s="81"/>
      <c r="AL389" s="4"/>
      <c r="AM389" s="7"/>
      <c r="AN389" s="7"/>
      <c r="AO389" s="7"/>
      <c r="AP389" s="7"/>
      <c r="AQ389" s="7">
        <f t="shared" si="85"/>
        <v>5</v>
      </c>
      <c r="AR389" s="68">
        <f>34*4</f>
        <v>136</v>
      </c>
      <c r="AS389" s="8">
        <f t="shared" si="84"/>
        <v>3.6764705882352942E-2</v>
      </c>
    </row>
    <row r="390" spans="1:45" x14ac:dyDescent="0.2">
      <c r="A390" s="141"/>
      <c r="B390" s="82" t="s">
        <v>101</v>
      </c>
      <c r="C390" s="44" t="s">
        <v>119</v>
      </c>
      <c r="D390" s="25"/>
      <c r="E390" s="4"/>
      <c r="F390" s="4"/>
      <c r="G390" s="3"/>
      <c r="H390" s="4"/>
      <c r="I390" s="4"/>
      <c r="J390" s="4"/>
      <c r="K390" s="79" t="s">
        <v>223</v>
      </c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79" t="s">
        <v>458</v>
      </c>
      <c r="AC390" s="4"/>
      <c r="AD390" s="4"/>
      <c r="AE390" s="4"/>
      <c r="AF390" s="79" t="s">
        <v>461</v>
      </c>
      <c r="AG390" s="4"/>
      <c r="AH390" s="4"/>
      <c r="AI390" s="7"/>
      <c r="AJ390" s="7"/>
      <c r="AK390" s="79" t="s">
        <v>468</v>
      </c>
      <c r="AL390" s="4"/>
      <c r="AM390" s="7"/>
      <c r="AN390" s="7"/>
      <c r="AO390" s="7"/>
      <c r="AP390" s="7"/>
      <c r="AQ390" s="7">
        <f t="shared" si="85"/>
        <v>4</v>
      </c>
      <c r="AR390" s="68">
        <f>34*3</f>
        <v>102</v>
      </c>
      <c r="AS390" s="8">
        <f t="shared" si="84"/>
        <v>3.9215686274509803E-2</v>
      </c>
    </row>
    <row r="391" spans="1:45" ht="25.5" x14ac:dyDescent="0.2">
      <c r="A391" s="141"/>
      <c r="B391" s="82" t="s">
        <v>102</v>
      </c>
      <c r="C391" s="44" t="s">
        <v>119</v>
      </c>
      <c r="D391" s="25"/>
      <c r="E391" s="4"/>
      <c r="F391" s="4"/>
      <c r="G391" s="3"/>
      <c r="H391" s="4"/>
      <c r="I391" s="4"/>
      <c r="J391" s="4"/>
      <c r="K391" s="4"/>
      <c r="L391" s="4"/>
      <c r="M391" s="4"/>
      <c r="N391" s="4"/>
      <c r="O391" s="4"/>
      <c r="P391" s="4"/>
      <c r="Q391" s="79" t="s">
        <v>283</v>
      </c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7"/>
      <c r="AJ391" s="7"/>
      <c r="AK391" s="79" t="s">
        <v>467</v>
      </c>
      <c r="AL391" s="4"/>
      <c r="AM391" s="7"/>
      <c r="AN391" s="7"/>
      <c r="AO391" s="7"/>
      <c r="AP391" s="7"/>
      <c r="AQ391" s="7">
        <f t="shared" si="85"/>
        <v>2</v>
      </c>
      <c r="AR391" s="68">
        <f>34*1</f>
        <v>34</v>
      </c>
      <c r="AS391" s="8">
        <f t="shared" si="84"/>
        <v>5.8823529411764705E-2</v>
      </c>
    </row>
    <row r="392" spans="1:45" ht="26.25" customHeight="1" x14ac:dyDescent="0.2">
      <c r="A392" s="141"/>
      <c r="B392" s="82" t="s">
        <v>35</v>
      </c>
      <c r="C392" s="44" t="s">
        <v>119</v>
      </c>
      <c r="D392" s="25"/>
      <c r="E392" s="79" t="s">
        <v>237</v>
      </c>
      <c r="F392" s="4"/>
      <c r="G392" s="3"/>
      <c r="H392" s="4"/>
      <c r="I392" s="4"/>
      <c r="J392" s="4"/>
      <c r="K392" s="4"/>
      <c r="L392" s="4"/>
      <c r="M392" s="4"/>
      <c r="N392" s="4"/>
      <c r="O392" s="4"/>
      <c r="P392" s="4"/>
      <c r="Q392" s="79" t="s">
        <v>287</v>
      </c>
      <c r="R392" s="4"/>
      <c r="S392" s="4"/>
      <c r="T392" s="79" t="s">
        <v>289</v>
      </c>
      <c r="U392" s="79" t="s">
        <v>441</v>
      </c>
      <c r="V392" s="4"/>
      <c r="W392" s="4"/>
      <c r="X392" s="4"/>
      <c r="Y392" s="4"/>
      <c r="Z392" s="4"/>
      <c r="AA392" s="4"/>
      <c r="AB392" s="4"/>
      <c r="AC392" s="79" t="s">
        <v>400</v>
      </c>
      <c r="AD392" s="4"/>
      <c r="AE392" s="4"/>
      <c r="AF392" s="4"/>
      <c r="AG392" s="4"/>
      <c r="AH392" s="4"/>
      <c r="AI392" s="7"/>
      <c r="AJ392" s="7"/>
      <c r="AK392" s="79" t="s">
        <v>466</v>
      </c>
      <c r="AL392" s="4"/>
      <c r="AM392" s="7"/>
      <c r="AN392" s="7"/>
      <c r="AO392" s="7"/>
      <c r="AP392" s="7"/>
      <c r="AQ392" s="7">
        <f t="shared" si="85"/>
        <v>6</v>
      </c>
      <c r="AR392" s="68">
        <v>136</v>
      </c>
      <c r="AS392" s="8">
        <f t="shared" si="84"/>
        <v>4.4117647058823532E-2</v>
      </c>
    </row>
    <row r="393" spans="1:45" ht="27" customHeight="1" x14ac:dyDescent="0.2">
      <c r="A393" s="141"/>
      <c r="B393" s="82" t="s">
        <v>34</v>
      </c>
      <c r="C393" s="44" t="s">
        <v>119</v>
      </c>
      <c r="D393" s="25"/>
      <c r="E393" s="79" t="s">
        <v>170</v>
      </c>
      <c r="F393" s="4"/>
      <c r="G393" s="3"/>
      <c r="H393" s="4"/>
      <c r="I393" s="4"/>
      <c r="J393" s="79" t="s">
        <v>285</v>
      </c>
      <c r="K393" s="4"/>
      <c r="L393" s="4"/>
      <c r="M393" s="4"/>
      <c r="N393" s="4"/>
      <c r="O393" s="4"/>
      <c r="P393" s="4"/>
      <c r="Q393" s="79" t="s">
        <v>286</v>
      </c>
      <c r="R393" s="4"/>
      <c r="S393" s="4"/>
      <c r="T393" s="4"/>
      <c r="U393" s="4"/>
      <c r="V393" s="4"/>
      <c r="W393" s="4"/>
      <c r="X393" s="79" t="s">
        <v>379</v>
      </c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79" t="s">
        <v>463</v>
      </c>
      <c r="AJ393" s="7"/>
      <c r="AK393" s="4"/>
      <c r="AL393" s="4"/>
      <c r="AM393" s="7"/>
      <c r="AN393" s="7"/>
      <c r="AO393" s="7"/>
      <c r="AP393" s="7"/>
      <c r="AQ393" s="7">
        <f t="shared" si="85"/>
        <v>5</v>
      </c>
      <c r="AR393" s="68">
        <f>34*2</f>
        <v>68</v>
      </c>
      <c r="AS393" s="8">
        <f t="shared" si="84"/>
        <v>7.3529411764705885E-2</v>
      </c>
    </row>
    <row r="394" spans="1:45" ht="25.5" x14ac:dyDescent="0.2">
      <c r="A394" s="141"/>
      <c r="B394" s="24" t="s">
        <v>37</v>
      </c>
      <c r="C394" s="44" t="s">
        <v>119</v>
      </c>
      <c r="D394" s="25"/>
      <c r="E394" s="4"/>
      <c r="F394" s="4"/>
      <c r="G394" s="3"/>
      <c r="H394" s="4"/>
      <c r="I394" s="4"/>
      <c r="J394" s="4"/>
      <c r="K394" s="4"/>
      <c r="L394" s="79" t="s">
        <v>224</v>
      </c>
      <c r="M394" s="4"/>
      <c r="N394" s="4"/>
      <c r="O394" s="4"/>
      <c r="P394" s="4"/>
      <c r="Q394" s="4"/>
      <c r="R394" s="4"/>
      <c r="S394" s="4"/>
      <c r="T394" s="4"/>
      <c r="U394" s="4"/>
      <c r="V394" s="79" t="s">
        <v>440</v>
      </c>
      <c r="W394" s="4"/>
      <c r="X394" s="4"/>
      <c r="Y394" s="4"/>
      <c r="Z394" s="79" t="s">
        <v>443</v>
      </c>
      <c r="AA394" s="4"/>
      <c r="AB394" s="4"/>
      <c r="AC394" s="4"/>
      <c r="AD394" s="4"/>
      <c r="AE394" s="4"/>
      <c r="AF394" s="4"/>
      <c r="AG394" s="4"/>
      <c r="AH394" s="4"/>
      <c r="AI394" s="7"/>
      <c r="AJ394" s="7"/>
      <c r="AK394" s="4"/>
      <c r="AL394" s="4"/>
      <c r="AM394" s="7"/>
      <c r="AN394" s="7"/>
      <c r="AO394" s="7"/>
      <c r="AP394" s="7"/>
      <c r="AQ394" s="7">
        <f t="shared" si="85"/>
        <v>3</v>
      </c>
      <c r="AR394" s="68">
        <f>34*1</f>
        <v>34</v>
      </c>
      <c r="AS394" s="8">
        <f t="shared" si="84"/>
        <v>8.8235294117647065E-2</v>
      </c>
    </row>
    <row r="395" spans="1:45" ht="25.5" x14ac:dyDescent="0.2">
      <c r="A395" s="141"/>
      <c r="B395" s="24" t="s">
        <v>29</v>
      </c>
      <c r="C395" s="44" t="s">
        <v>119</v>
      </c>
      <c r="D395" s="25"/>
      <c r="E395" s="4"/>
      <c r="F395" s="4"/>
      <c r="G395" s="3"/>
      <c r="H395" s="4"/>
      <c r="I395" s="4"/>
      <c r="J395" s="4"/>
      <c r="K395" s="4"/>
      <c r="L395" s="79" t="s">
        <v>276</v>
      </c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79" t="s">
        <v>473</v>
      </c>
      <c r="AE395" s="4"/>
      <c r="AF395" s="4"/>
      <c r="AG395" s="4"/>
      <c r="AH395" s="4"/>
      <c r="AI395" s="7"/>
      <c r="AJ395" s="7"/>
      <c r="AK395" s="4"/>
      <c r="AL395" s="4"/>
      <c r="AM395" s="7"/>
      <c r="AN395" s="7"/>
      <c r="AO395" s="7"/>
      <c r="AP395" s="7"/>
      <c r="AQ395" s="7">
        <f t="shared" si="85"/>
        <v>2</v>
      </c>
      <c r="AR395" s="68">
        <f t="shared" ref="AR395" si="87">34*1</f>
        <v>34</v>
      </c>
      <c r="AS395" s="8">
        <f t="shared" si="84"/>
        <v>5.8823529411764705E-2</v>
      </c>
    </row>
    <row r="396" spans="1:45" ht="25.5" x14ac:dyDescent="0.2">
      <c r="A396" s="141"/>
      <c r="B396" s="82" t="s">
        <v>28</v>
      </c>
      <c r="C396" s="44" t="s">
        <v>119</v>
      </c>
      <c r="D396" s="25"/>
      <c r="E396" s="4"/>
      <c r="F396" s="79" t="s">
        <v>203</v>
      </c>
      <c r="G396" s="3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79" t="s">
        <v>231</v>
      </c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79" t="s">
        <v>472</v>
      </c>
      <c r="AJ396" s="7"/>
      <c r="AK396" s="4"/>
      <c r="AL396" s="4"/>
      <c r="AM396" s="7"/>
      <c r="AN396" s="7"/>
      <c r="AO396" s="7"/>
      <c r="AP396" s="7"/>
      <c r="AQ396" s="7">
        <f t="shared" si="85"/>
        <v>3</v>
      </c>
      <c r="AR396" s="68">
        <f>34*2</f>
        <v>68</v>
      </c>
      <c r="AS396" s="8">
        <f t="shared" si="84"/>
        <v>4.4117647058823532E-2</v>
      </c>
    </row>
    <row r="397" spans="1:45" ht="25.5" x14ac:dyDescent="0.2">
      <c r="A397" s="141"/>
      <c r="B397" s="88" t="s">
        <v>32</v>
      </c>
      <c r="C397" s="89" t="s">
        <v>119</v>
      </c>
      <c r="D397" s="25"/>
      <c r="E397" s="79" t="s">
        <v>219</v>
      </c>
      <c r="F397" s="4"/>
      <c r="G397" s="3"/>
      <c r="H397" s="4"/>
      <c r="I397" s="4"/>
      <c r="J397" s="4"/>
      <c r="K397" s="87" t="s">
        <v>480</v>
      </c>
      <c r="L397" s="4"/>
      <c r="M397" s="4"/>
      <c r="N397" s="4"/>
      <c r="O397" s="4"/>
      <c r="P397" s="4"/>
      <c r="Q397" s="4"/>
      <c r="R397" s="79" t="s">
        <v>288</v>
      </c>
      <c r="S397" s="81"/>
      <c r="T397" s="4"/>
      <c r="U397" s="168" t="s">
        <v>481</v>
      </c>
      <c r="V397" s="4"/>
      <c r="W397" s="4"/>
      <c r="X397" s="4"/>
      <c r="Y397" s="79" t="s">
        <v>482</v>
      </c>
      <c r="Z397" s="4"/>
      <c r="AA397" s="4"/>
      <c r="AB397" s="79" t="s">
        <v>483</v>
      </c>
      <c r="AC397" s="4"/>
      <c r="AD397" s="4"/>
      <c r="AE397" s="79" t="s">
        <v>321</v>
      </c>
      <c r="AF397" s="4"/>
      <c r="AG397" s="4"/>
      <c r="AH397" s="4"/>
      <c r="AI397" s="79" t="s">
        <v>484</v>
      </c>
      <c r="AJ397" s="7"/>
      <c r="AK397" s="4"/>
      <c r="AL397" s="4"/>
      <c r="AM397" s="7"/>
      <c r="AN397" s="7"/>
      <c r="AO397" s="7"/>
      <c r="AP397" s="7"/>
      <c r="AQ397" s="7">
        <f t="shared" si="85"/>
        <v>8</v>
      </c>
      <c r="AR397" s="68">
        <v>136</v>
      </c>
      <c r="AS397" s="8">
        <f t="shared" si="84"/>
        <v>5.8823529411764705E-2</v>
      </c>
    </row>
    <row r="398" spans="1:45" ht="29.25" customHeight="1" x14ac:dyDescent="0.2">
      <c r="A398" s="141"/>
      <c r="B398" s="82" t="s">
        <v>32</v>
      </c>
      <c r="C398" s="44" t="s">
        <v>119</v>
      </c>
      <c r="D398" s="25"/>
      <c r="E398" s="79" t="s">
        <v>219</v>
      </c>
      <c r="F398" s="4"/>
      <c r="G398" s="3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79" t="s">
        <v>288</v>
      </c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79" t="s">
        <v>471</v>
      </c>
      <c r="AI398" s="7"/>
      <c r="AJ398" s="7"/>
      <c r="AK398" s="4"/>
      <c r="AL398" s="4"/>
      <c r="AM398" s="7"/>
      <c r="AN398" s="7"/>
      <c r="AO398" s="7"/>
      <c r="AP398" s="7"/>
      <c r="AQ398" s="7">
        <f t="shared" si="85"/>
        <v>3</v>
      </c>
      <c r="AR398" s="68">
        <f>34*1.5</f>
        <v>51</v>
      </c>
      <c r="AS398" s="8">
        <f t="shared" si="84"/>
        <v>5.8823529411764705E-2</v>
      </c>
    </row>
    <row r="399" spans="1:45" ht="25.5" x14ac:dyDescent="0.2">
      <c r="A399" s="141"/>
      <c r="B399" s="82" t="s">
        <v>30</v>
      </c>
      <c r="C399" s="44" t="s">
        <v>119</v>
      </c>
      <c r="D399" s="25"/>
      <c r="E399" s="4"/>
      <c r="F399" s="4"/>
      <c r="G399" s="3"/>
      <c r="H399" s="79" t="s">
        <v>290</v>
      </c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79" t="s">
        <v>470</v>
      </c>
      <c r="AJ399" s="7"/>
      <c r="AK399" s="4"/>
      <c r="AL399" s="4"/>
      <c r="AM399" s="7"/>
      <c r="AN399" s="7"/>
      <c r="AO399" s="7"/>
      <c r="AP399" s="7"/>
      <c r="AQ399" s="7">
        <f t="shared" si="85"/>
        <v>2</v>
      </c>
      <c r="AR399" s="68">
        <f>34*1</f>
        <v>34</v>
      </c>
      <c r="AS399" s="8">
        <f t="shared" si="84"/>
        <v>5.8823529411764705E-2</v>
      </c>
    </row>
    <row r="400" spans="1:45" ht="38.25" x14ac:dyDescent="0.2">
      <c r="A400" s="141"/>
      <c r="B400" s="24" t="s">
        <v>109</v>
      </c>
      <c r="C400" s="44" t="s">
        <v>119</v>
      </c>
      <c r="D400" s="25"/>
      <c r="E400" s="4"/>
      <c r="F400" s="79" t="s">
        <v>182</v>
      </c>
      <c r="G400" s="3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7"/>
      <c r="AJ400" s="79" t="s">
        <v>464</v>
      </c>
      <c r="AK400" s="4"/>
      <c r="AL400" s="4"/>
      <c r="AM400" s="7"/>
      <c r="AN400" s="7"/>
      <c r="AO400" s="7"/>
      <c r="AP400" s="7"/>
      <c r="AQ400" s="7">
        <f t="shared" si="85"/>
        <v>2</v>
      </c>
      <c r="AR400" s="68">
        <f t="shared" ref="AR400" si="88">34*1</f>
        <v>34</v>
      </c>
      <c r="AS400" s="8">
        <f t="shared" si="84"/>
        <v>5.8823529411764705E-2</v>
      </c>
    </row>
    <row r="401" spans="1:45" ht="25.5" x14ac:dyDescent="0.2">
      <c r="A401" s="141"/>
      <c r="B401" s="24" t="s">
        <v>74</v>
      </c>
      <c r="C401" s="44" t="s">
        <v>119</v>
      </c>
      <c r="D401" s="25"/>
      <c r="E401" s="4"/>
      <c r="F401" s="79" t="s">
        <v>168</v>
      </c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7"/>
      <c r="AJ401" s="77" t="s">
        <v>323</v>
      </c>
      <c r="AK401" s="4"/>
      <c r="AL401" s="4"/>
      <c r="AM401" s="7"/>
      <c r="AN401" s="7"/>
      <c r="AO401" s="7"/>
      <c r="AP401" s="7"/>
      <c r="AQ401" s="7">
        <f t="shared" si="85"/>
        <v>2</v>
      </c>
      <c r="AR401" s="68">
        <f>34*2</f>
        <v>68</v>
      </c>
      <c r="AS401" s="8">
        <f t="shared" si="84"/>
        <v>2.9411764705882353E-2</v>
      </c>
    </row>
    <row r="402" spans="1:45" ht="18.75" customHeight="1" x14ac:dyDescent="0.2">
      <c r="A402" s="55"/>
      <c r="B402" s="56"/>
      <c r="C402" s="56"/>
      <c r="D402" s="56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5"/>
      <c r="AN402" s="55"/>
      <c r="AO402" s="55"/>
      <c r="AP402" s="55"/>
      <c r="AQ402" s="55"/>
      <c r="AR402" s="55"/>
      <c r="AS402" s="55"/>
    </row>
  </sheetData>
  <mergeCells count="311">
    <mergeCell ref="A366:A381"/>
    <mergeCell ref="B329:B331"/>
    <mergeCell ref="B332:B334"/>
    <mergeCell ref="B335:B337"/>
    <mergeCell ref="B338:B340"/>
    <mergeCell ref="A364:C365"/>
    <mergeCell ref="A363:D363"/>
    <mergeCell ref="B341:B343"/>
    <mergeCell ref="B344:B346"/>
    <mergeCell ref="B347:B349"/>
    <mergeCell ref="B350:B352"/>
    <mergeCell ref="B353:B355"/>
    <mergeCell ref="B356:B358"/>
    <mergeCell ref="B359:B361"/>
    <mergeCell ref="B252:B254"/>
    <mergeCell ref="B259:B261"/>
    <mergeCell ref="B289:B291"/>
    <mergeCell ref="B292:B294"/>
    <mergeCell ref="B295:B297"/>
    <mergeCell ref="B301:B303"/>
    <mergeCell ref="B304:B306"/>
    <mergeCell ref="B323:B325"/>
    <mergeCell ref="B326:B328"/>
    <mergeCell ref="B298:B300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76:B178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A170:D170"/>
    <mergeCell ref="E170:AP170"/>
    <mergeCell ref="A71:A97"/>
    <mergeCell ref="B71:B73"/>
    <mergeCell ref="B74:B76"/>
    <mergeCell ref="B77:B79"/>
    <mergeCell ref="B80:B82"/>
    <mergeCell ref="X38:AA38"/>
    <mergeCell ref="AB38:AD38"/>
    <mergeCell ref="AE38:AI38"/>
    <mergeCell ref="A38:B39"/>
    <mergeCell ref="C38:C39"/>
    <mergeCell ref="A37:D37"/>
    <mergeCell ref="E37:AP37"/>
    <mergeCell ref="AP4:AQ4"/>
    <mergeCell ref="U171:W171"/>
    <mergeCell ref="X171:AA171"/>
    <mergeCell ref="AB171:AD171"/>
    <mergeCell ref="AE171:AI171"/>
    <mergeCell ref="AQ170:AQ172"/>
    <mergeCell ref="AQ37:AQ39"/>
    <mergeCell ref="AM171:AP171"/>
    <mergeCell ref="A134:C135"/>
    <mergeCell ref="B83:B85"/>
    <mergeCell ref="B86:B88"/>
    <mergeCell ref="B89:B91"/>
    <mergeCell ref="B95:B97"/>
    <mergeCell ref="B105:B107"/>
    <mergeCell ref="E133:AP133"/>
    <mergeCell ref="B160:B162"/>
    <mergeCell ref="B163:B165"/>
    <mergeCell ref="G5:W7"/>
    <mergeCell ref="B21:B23"/>
    <mergeCell ref="B24:B26"/>
    <mergeCell ref="B27:B29"/>
    <mergeCell ref="E38:H38"/>
    <mergeCell ref="I38:L38"/>
    <mergeCell ref="M38:P38"/>
    <mergeCell ref="Q38:T38"/>
    <mergeCell ref="U38:W38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Q99:AQ101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40:A66"/>
    <mergeCell ref="B40:B42"/>
    <mergeCell ref="AQ68:AQ70"/>
    <mergeCell ref="B52:B54"/>
    <mergeCell ref="B55:B57"/>
    <mergeCell ref="B58:B60"/>
    <mergeCell ref="B61:B63"/>
    <mergeCell ref="B64:B66"/>
    <mergeCell ref="AR37:AR39"/>
    <mergeCell ref="AJ38:AL38"/>
    <mergeCell ref="AM38:AP38"/>
    <mergeCell ref="A36:D36"/>
    <mergeCell ref="AS37:AS39"/>
    <mergeCell ref="A386:A401"/>
    <mergeCell ref="AR383:AR385"/>
    <mergeCell ref="A384:C385"/>
    <mergeCell ref="A383:D383"/>
    <mergeCell ref="AS383:AS385"/>
    <mergeCell ref="E384:H384"/>
    <mergeCell ref="I384:L384"/>
    <mergeCell ref="M384:P384"/>
    <mergeCell ref="Q384:T384"/>
    <mergeCell ref="U384:W384"/>
    <mergeCell ref="X384:AA384"/>
    <mergeCell ref="AB384:AD384"/>
    <mergeCell ref="E383:AP383"/>
    <mergeCell ref="AQ383:AQ385"/>
    <mergeCell ref="AE384:AI384"/>
    <mergeCell ref="AJ384:AL384"/>
    <mergeCell ref="AM384:AP384"/>
    <mergeCell ref="AS363:AS365"/>
    <mergeCell ref="E364:H364"/>
    <mergeCell ref="I364:L364"/>
    <mergeCell ref="M364:P364"/>
    <mergeCell ref="Q364:T364"/>
    <mergeCell ref="A314:A361"/>
    <mergeCell ref="Q312:T312"/>
    <mergeCell ref="U312:W312"/>
    <mergeCell ref="X312:AA312"/>
    <mergeCell ref="AB312:AD312"/>
    <mergeCell ref="AE312:AI312"/>
    <mergeCell ref="AJ312:AL312"/>
    <mergeCell ref="U364:W364"/>
    <mergeCell ref="X364:AA364"/>
    <mergeCell ref="AB364:AD364"/>
    <mergeCell ref="AE364:AI364"/>
    <mergeCell ref="AJ364:AL364"/>
    <mergeCell ref="AM364:AP364"/>
    <mergeCell ref="E363:AP363"/>
    <mergeCell ref="AQ363:AQ365"/>
    <mergeCell ref="AR363:AR365"/>
    <mergeCell ref="B314:B316"/>
    <mergeCell ref="B317:B319"/>
    <mergeCell ref="B320:B322"/>
    <mergeCell ref="AR311:AR313"/>
    <mergeCell ref="AS311:AS313"/>
    <mergeCell ref="A312:C313"/>
    <mergeCell ref="E312:H312"/>
    <mergeCell ref="I312:L312"/>
    <mergeCell ref="M312:P312"/>
    <mergeCell ref="A259:A309"/>
    <mergeCell ref="AM312:AP312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7:B309"/>
    <mergeCell ref="A311:D311"/>
    <mergeCell ref="AQ311:AQ313"/>
    <mergeCell ref="E311:AP311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X3:AB3"/>
    <mergeCell ref="X4:AB5"/>
    <mergeCell ref="B4:C4"/>
    <mergeCell ref="AC3:AM5"/>
    <mergeCell ref="A7:B7"/>
    <mergeCell ref="C7:D7"/>
    <mergeCell ref="A169:D169"/>
    <mergeCell ref="B157:B159"/>
    <mergeCell ref="B30:B32"/>
    <mergeCell ref="B33:B35"/>
    <mergeCell ref="I134:L134"/>
    <mergeCell ref="X134:AA134"/>
    <mergeCell ref="AB134:AD134"/>
    <mergeCell ref="AE134:AI134"/>
    <mergeCell ref="AJ134:AL134"/>
    <mergeCell ref="AM134:AP134"/>
    <mergeCell ref="B142:B144"/>
    <mergeCell ref="AN3:AO5"/>
    <mergeCell ref="AP5:AQ5"/>
    <mergeCell ref="X6:AB6"/>
    <mergeCell ref="AQ133:AQ135"/>
    <mergeCell ref="B92:B94"/>
    <mergeCell ref="A133:D133"/>
    <mergeCell ref="G3:W3"/>
  </mergeCells>
  <phoneticPr fontId="26" type="noConversion"/>
  <pageMargins left="0.23622047244094491" right="0.23622047244094491" top="0.51181102362204722" bottom="0.74803149606299213" header="0.31496062992125984" footer="0.31496062992125984"/>
  <pageSetup paperSize="9" scale="34" fitToHeight="0" orientation="landscape" r:id="rId1"/>
  <headerFooter>
    <oddHeader>&amp;C&amp;G</oddHeader>
  </headerFooter>
  <rowBreaks count="13" manualBreakCount="13">
    <brk id="35" max="19" man="1"/>
    <brk id="36" max="37" man="1"/>
    <brk id="98" max="37" man="1"/>
    <brk id="131" max="37" man="1"/>
    <brk id="168" max="37" man="1"/>
    <brk id="169" max="16383" man="1"/>
    <brk id="206" max="16383" man="1"/>
    <brk id="252" max="37" man="1"/>
    <brk id="255" max="16383" man="1"/>
    <brk id="306" max="37" man="1"/>
    <brk id="310" max="16383" man="1"/>
    <brk id="362" max="37" man="1"/>
    <brk id="382" max="3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Александровна</cp:lastModifiedBy>
  <cp:lastPrinted>2026-01-24T10:07:49Z</cp:lastPrinted>
  <dcterms:created xsi:type="dcterms:W3CDTF">2024-09-28T08:38:22Z</dcterms:created>
  <dcterms:modified xsi:type="dcterms:W3CDTF">2026-01-25T07:35:44Z</dcterms:modified>
</cp:coreProperties>
</file>